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320" windowHeight="9315"/>
  </bookViews>
  <sheets>
    <sheet name="Annotated summary" sheetId="2" r:id="rId1"/>
    <sheet name="Agresso Summary &amp; Detail Report" sheetId="1" r:id="rId2"/>
  </sheets>
  <definedNames>
    <definedName name="_xlnm.Print_Area" localSheetId="1">'Agresso Summary &amp; Detail Report'!$A$1:$U$170</definedName>
    <definedName name="_xlnm.Print_Area" localSheetId="0">'Annotated summary'!$A$1:$Q$50</definedName>
  </definedNames>
  <calcPr calcId="125725"/>
</workbook>
</file>

<file path=xl/calcChain.xml><?xml version="1.0" encoding="utf-8"?>
<calcChain xmlns="http://schemas.openxmlformats.org/spreadsheetml/2006/main">
  <c r="H27" i="1"/>
  <c r="F44" i="2"/>
  <c r="G44"/>
  <c r="I44"/>
  <c r="H42"/>
  <c r="H36"/>
  <c r="H34"/>
  <c r="J34" s="1"/>
  <c r="H31"/>
  <c r="J31" s="1"/>
  <c r="H30"/>
  <c r="H29"/>
  <c r="J29" s="1"/>
  <c r="H27"/>
  <c r="H26"/>
  <c r="H25"/>
  <c r="H24"/>
  <c r="J24" s="1"/>
  <c r="H23"/>
  <c r="N25" i="1"/>
  <c r="F27"/>
  <c r="N23"/>
  <c r="R23" s="1"/>
  <c r="R165"/>
  <c r="R167" s="1"/>
  <c r="R154"/>
  <c r="R143"/>
  <c r="R145" s="1"/>
  <c r="R132"/>
  <c r="R125"/>
  <c r="R110"/>
  <c r="R112" s="1"/>
  <c r="R114" s="1"/>
  <c r="R92"/>
  <c r="R94" s="1"/>
  <c r="R96" s="1"/>
  <c r="R78"/>
  <c r="R80" s="1"/>
  <c r="R82" s="1"/>
  <c r="H56"/>
  <c r="F56"/>
  <c r="J56"/>
  <c r="P56"/>
  <c r="N46"/>
  <c r="R46" s="1"/>
  <c r="N54"/>
  <c r="N48"/>
  <c r="N36"/>
  <c r="R36" s="1"/>
  <c r="N37"/>
  <c r="N38"/>
  <c r="N39"/>
  <c r="N41"/>
  <c r="R41" s="1"/>
  <c r="N42"/>
  <c r="N43"/>
  <c r="R43" s="1"/>
  <c r="N35"/>
  <c r="N24"/>
  <c r="R24" s="1"/>
  <c r="R25"/>
  <c r="P27"/>
  <c r="H44" i="2" l="1"/>
  <c r="R134" i="1"/>
  <c r="R136" s="1"/>
  <c r="R147"/>
  <c r="R156"/>
  <c r="R158" s="1"/>
  <c r="R169"/>
  <c r="N56"/>
  <c r="N27"/>
  <c r="R27"/>
</calcChain>
</file>

<file path=xl/sharedStrings.xml><?xml version="1.0" encoding="utf-8"?>
<sst xmlns="http://schemas.openxmlformats.org/spreadsheetml/2006/main" count="396" uniqueCount="165">
  <si>
    <r>
      <t xml:space="preserve">ƒEC </t>
    </r>
    <r>
      <rPr>
        <b/>
        <sz val="16"/>
        <rFont val="Times New Roman"/>
        <family val="1"/>
      </rPr>
      <t>PCB Research Project Summary and Transactions by Workorder</t>
    </r>
  </si>
  <si>
    <t>[Report Name: RJNTP]</t>
  </si>
  <si>
    <t xml:space="preserve">WARNING !!! IF A REPORT IS RUN WITH A PERIOD RANGE THAT INCLUDES THE CURRENT OPEN PERIOD THERE MAYBE DIFFERENCES </t>
  </si>
  <si>
    <t xml:space="preserve">BETWEEN THE SUMMARY AND TRANSACTIONS SECTIONS. THIS IS DUE TO THE SUMMARY SECTION LOOKING TO A SUMMARY TABLE </t>
  </si>
  <si>
    <t xml:space="preserve">THAT IS UPDATED THE PREVIOUS EVENING AND THE TRANSACTION SECTION LOOKING AT TRANSACTIONS POSTED TO THE SYSTEM </t>
  </si>
  <si>
    <t>UPTO THE TIME THE REPORT IS RUN. IF YOU ARE REPORTING ON CLOSED PERIODS THIS DIFFERENCE SHOULD NOT OCCUR.</t>
  </si>
  <si>
    <t>Work Order:</t>
  </si>
  <si>
    <t>Principal Investigator</t>
  </si>
  <si>
    <t>Cost Centre</t>
  </si>
  <si>
    <t>SUMMARY SECTION OF THE REPORT</t>
  </si>
  <si>
    <t>INCOME SUMMARY</t>
  </si>
  <si>
    <t xml:space="preserve">Income in </t>
  </si>
  <si>
    <t>Income</t>
  </si>
  <si>
    <t>Income Rec'd in</t>
  </si>
  <si>
    <t>Total Income</t>
  </si>
  <si>
    <r>
      <t xml:space="preserve">Total Budgeted Income </t>
    </r>
    <r>
      <rPr>
        <b/>
        <i/>
        <sz val="10"/>
        <rFont val="Times New Roman"/>
        <family val="1"/>
      </rPr>
      <t>[e]</t>
    </r>
  </si>
  <si>
    <r>
      <t xml:space="preserve">Income due but not yet received </t>
    </r>
    <r>
      <rPr>
        <b/>
        <i/>
        <sz val="10"/>
        <rFont val="Times New Roman"/>
        <family val="1"/>
      </rPr>
      <t>[f=d-e]</t>
    </r>
  </si>
  <si>
    <r>
      <t xml:space="preserve">Prior Periods </t>
    </r>
    <r>
      <rPr>
        <b/>
        <i/>
        <sz val="10"/>
        <rFont val="Times New Roman"/>
        <family val="1"/>
      </rPr>
      <t>[a]</t>
    </r>
  </si>
  <si>
    <r>
      <t xml:space="preserve">in period[s] </t>
    </r>
    <r>
      <rPr>
        <b/>
        <i/>
        <sz val="10"/>
        <rFont val="Times New Roman"/>
        <family val="1"/>
      </rPr>
      <t>[b]</t>
    </r>
  </si>
  <si>
    <r>
      <t xml:space="preserve">Future Periods </t>
    </r>
    <r>
      <rPr>
        <b/>
        <i/>
        <sz val="10"/>
        <rFont val="Times New Roman"/>
        <family val="1"/>
      </rPr>
      <t>[c]</t>
    </r>
  </si>
  <si>
    <r>
      <t xml:space="preserve">to Date </t>
    </r>
    <r>
      <rPr>
        <b/>
        <i/>
        <sz val="10"/>
        <rFont val="Times New Roman"/>
        <family val="1"/>
      </rPr>
      <t>[d=a+b+c]</t>
    </r>
  </si>
  <si>
    <t>Sponsor Income</t>
  </si>
  <si>
    <t>Other Income</t>
  </si>
  <si>
    <t>Other Expenditure</t>
  </si>
  <si>
    <t>UoY Funded Income</t>
  </si>
  <si>
    <t>University Subsidy</t>
  </si>
  <si>
    <r>
      <t>T</t>
    </r>
    <r>
      <rPr>
        <b/>
        <i/>
        <sz val="10"/>
        <rFont val="Times New Roman"/>
        <family val="1"/>
      </rPr>
      <t>OTAL</t>
    </r>
    <r>
      <rPr>
        <b/>
        <i/>
        <sz val="14"/>
        <rFont val="Times New Roman"/>
        <family val="1"/>
      </rPr>
      <t xml:space="preserve"> I</t>
    </r>
    <r>
      <rPr>
        <b/>
        <i/>
        <sz val="10"/>
        <rFont val="Times New Roman"/>
        <family val="1"/>
      </rPr>
      <t xml:space="preserve">NCOME </t>
    </r>
    <r>
      <rPr>
        <b/>
        <i/>
        <sz val="14"/>
        <rFont val="Times New Roman"/>
        <family val="1"/>
      </rPr>
      <t>R</t>
    </r>
    <r>
      <rPr>
        <b/>
        <i/>
        <sz val="10"/>
        <rFont val="Times New Roman"/>
        <family val="1"/>
      </rPr>
      <t>ECEIVABLE/</t>
    </r>
    <r>
      <rPr>
        <b/>
        <i/>
        <sz val="14"/>
        <rFont val="Times New Roman"/>
        <family val="1"/>
      </rPr>
      <t>D</t>
    </r>
    <r>
      <rPr>
        <b/>
        <i/>
        <sz val="10"/>
        <rFont val="Times New Roman"/>
        <family val="1"/>
      </rPr>
      <t>UE</t>
    </r>
  </si>
  <si>
    <t>EXPENDITURE SUMMARY</t>
  </si>
  <si>
    <t xml:space="preserve"> Expenditure in </t>
  </si>
  <si>
    <t>Expenditure</t>
  </si>
  <si>
    <t>Expenditure in</t>
  </si>
  <si>
    <r>
      <t xml:space="preserve">Commitments </t>
    </r>
    <r>
      <rPr>
        <b/>
        <i/>
        <sz val="10"/>
        <rFont val="Times New Roman"/>
        <family val="1"/>
      </rPr>
      <t>[j]</t>
    </r>
  </si>
  <si>
    <r>
      <t>Total Spend to Date</t>
    </r>
    <r>
      <rPr>
        <b/>
        <i/>
        <sz val="10"/>
        <rFont val="Times New Roman"/>
        <family val="1"/>
      </rPr>
      <t>[k=g+h+i+j]</t>
    </r>
  </si>
  <si>
    <r>
      <t xml:space="preserve">Total Budgeted Expenditure </t>
    </r>
    <r>
      <rPr>
        <b/>
        <i/>
        <sz val="10"/>
        <rFont val="Times New Roman"/>
        <family val="1"/>
      </rPr>
      <t>[l]</t>
    </r>
  </si>
  <si>
    <r>
      <t>What is left to spend</t>
    </r>
    <r>
      <rPr>
        <b/>
        <i/>
        <sz val="10"/>
        <rFont val="Times New Roman"/>
        <family val="1"/>
      </rPr>
      <t xml:space="preserve"> [m=k-l]</t>
    </r>
  </si>
  <si>
    <r>
      <t xml:space="preserve">Prior Periods </t>
    </r>
    <r>
      <rPr>
        <b/>
        <i/>
        <sz val="10"/>
        <rFont val="Times New Roman"/>
        <family val="1"/>
      </rPr>
      <t>[g]</t>
    </r>
  </si>
  <si>
    <r>
      <t>in period[s]</t>
    </r>
    <r>
      <rPr>
        <b/>
        <i/>
        <sz val="10"/>
        <rFont val="Times New Roman"/>
        <family val="1"/>
      </rPr>
      <t xml:space="preserve"> [h]</t>
    </r>
  </si>
  <si>
    <r>
      <t xml:space="preserve">Future Periods </t>
    </r>
    <r>
      <rPr>
        <b/>
        <i/>
        <sz val="10"/>
        <rFont val="Times New Roman"/>
        <family val="1"/>
      </rPr>
      <t>[i]</t>
    </r>
  </si>
  <si>
    <t>Directly Incurred Costs</t>
  </si>
  <si>
    <t>ASAL</t>
  </si>
  <si>
    <t>Academic Salaries</t>
  </si>
  <si>
    <t>SSAL</t>
  </si>
  <si>
    <t>Secretarial Salaries</t>
  </si>
  <si>
    <t xml:space="preserve"> </t>
  </si>
  <si>
    <t>OVHD</t>
  </si>
  <si>
    <t>Overheads</t>
  </si>
  <si>
    <t>CONS</t>
  </si>
  <si>
    <t>Consumables</t>
  </si>
  <si>
    <t>EQPT</t>
  </si>
  <si>
    <t>Equipment</t>
  </si>
  <si>
    <t>EXSV</t>
  </si>
  <si>
    <t>External Services</t>
  </si>
  <si>
    <t>MISC</t>
  </si>
  <si>
    <t>Miscellaneous</t>
  </si>
  <si>
    <t>TRVL</t>
  </si>
  <si>
    <t>Travel</t>
  </si>
  <si>
    <t>CHCK</t>
  </si>
  <si>
    <t>Reclassified as Exception Items</t>
  </si>
  <si>
    <t>Directly Allocated Costs</t>
  </si>
  <si>
    <t>DAEQ</t>
  </si>
  <si>
    <t>Directly Allocated Equip/Facilities Charge</t>
  </si>
  <si>
    <t>DAES</t>
  </si>
  <si>
    <t>Directly Allocated Estates</t>
  </si>
  <si>
    <t>DAPI</t>
  </si>
  <si>
    <t>Directly Allocated PI/CI costs</t>
  </si>
  <si>
    <t>Indirect Costs/Overheads</t>
  </si>
  <si>
    <t>Indirect Costs</t>
  </si>
  <si>
    <t>Exceptional Items [Research Councils ONLY]</t>
  </si>
  <si>
    <t xml:space="preserve">                         Equipment &gt;£50k</t>
  </si>
  <si>
    <t>Full Economic Cost</t>
  </si>
  <si>
    <t>Cash Rec'd in</t>
  </si>
  <si>
    <t>Cash Rec'd</t>
  </si>
  <si>
    <t>Total Cash</t>
  </si>
  <si>
    <t>Budgeted</t>
  </si>
  <si>
    <t>Cash Not</t>
  </si>
  <si>
    <r>
      <t xml:space="preserve">Prior Periods </t>
    </r>
    <r>
      <rPr>
        <b/>
        <i/>
        <sz val="10"/>
        <rFont val="Times New Roman"/>
        <family val="1"/>
      </rPr>
      <t>[n]</t>
    </r>
  </si>
  <si>
    <r>
      <t xml:space="preserve">in Period(s) </t>
    </r>
    <r>
      <rPr>
        <b/>
        <i/>
        <sz val="10"/>
        <rFont val="Times New Roman"/>
        <family val="1"/>
      </rPr>
      <t>[o]</t>
    </r>
  </si>
  <si>
    <r>
      <t xml:space="preserve">Future Periods </t>
    </r>
    <r>
      <rPr>
        <b/>
        <i/>
        <sz val="10"/>
        <rFont val="Times New Roman"/>
        <family val="1"/>
      </rPr>
      <t>[p]</t>
    </r>
  </si>
  <si>
    <r>
      <t xml:space="preserve">Rec'd </t>
    </r>
    <r>
      <rPr>
        <b/>
        <i/>
        <sz val="10"/>
        <rFont val="Times New Roman"/>
        <family val="1"/>
      </rPr>
      <t>[q=n+o+p]</t>
    </r>
  </si>
  <si>
    <r>
      <t xml:space="preserve">Cash Receipt </t>
    </r>
    <r>
      <rPr>
        <b/>
        <i/>
        <sz val="10"/>
        <rFont val="Times New Roman"/>
        <family val="1"/>
      </rPr>
      <t>[r]</t>
    </r>
  </si>
  <si>
    <r>
      <t xml:space="preserve">Yet Rec'd </t>
    </r>
    <r>
      <rPr>
        <b/>
        <i/>
        <sz val="10"/>
        <rFont val="Times New Roman"/>
        <family val="1"/>
      </rPr>
      <t>[s=r-q]</t>
    </r>
  </si>
  <si>
    <t xml:space="preserve">MEMORANDUM NOTE: </t>
  </si>
  <si>
    <t>CASH INCOME RECEIVED FROM SPONSOR</t>
  </si>
  <si>
    <t>DETAILED SECTION OF THE REPORT</t>
  </si>
  <si>
    <t>Transactions for :</t>
  </si>
  <si>
    <t>INCU</t>
  </si>
  <si>
    <t>Account: 5401</t>
  </si>
  <si>
    <t>Actuals</t>
  </si>
  <si>
    <t>TT</t>
  </si>
  <si>
    <t>TransNo</t>
  </si>
  <si>
    <t>Line No</t>
  </si>
  <si>
    <t>Order No</t>
  </si>
  <si>
    <t>Trans Date</t>
  </si>
  <si>
    <t>Period</t>
  </si>
  <si>
    <t>Supplier/Customer</t>
  </si>
  <si>
    <t>Details</t>
  </si>
  <si>
    <t>Description</t>
  </si>
  <si>
    <t>User</t>
  </si>
  <si>
    <t>Amount</t>
  </si>
  <si>
    <t>GJ</t>
  </si>
  <si>
    <t>Total Actuals</t>
  </si>
  <si>
    <t>Total 5401</t>
  </si>
  <si>
    <t>Total INCU</t>
  </si>
  <si>
    <t>Account: 1003</t>
  </si>
  <si>
    <t>Academic Related Salaries</t>
  </si>
  <si>
    <t>Total 1003</t>
  </si>
  <si>
    <t>Total ASAL</t>
  </si>
  <si>
    <t>Account: 1007</t>
  </si>
  <si>
    <t>Administrative and Related Salaries</t>
  </si>
  <si>
    <t>Total 1007</t>
  </si>
  <si>
    <t>Total SSAL</t>
  </si>
  <si>
    <t>R3000001 0044; Roman York</t>
  </si>
  <si>
    <t>BLOGGS, PROF JOE</t>
  </si>
  <si>
    <t>Archaeology</t>
  </si>
  <si>
    <t>This line is overspent</t>
  </si>
  <si>
    <t>THIS PROJECT IS UNDERSPENT</t>
  </si>
  <si>
    <t>Periods:200912 - 200912</t>
  </si>
  <si>
    <t>mm505</t>
  </si>
  <si>
    <t>PY</t>
  </si>
  <si>
    <t>DR A ROMAN</t>
  </si>
  <si>
    <t>Employer's Pension Contributions</t>
  </si>
  <si>
    <t>Gross Pay and Allowances</t>
  </si>
  <si>
    <t>Employer's National Insurance</t>
  </si>
  <si>
    <t>MISS AN OTHER</t>
  </si>
  <si>
    <t>IN</t>
  </si>
  <si>
    <t>Account: 2653</t>
  </si>
  <si>
    <t>Chemicals</t>
  </si>
  <si>
    <t>Incorrect code trans no 3579601</t>
  </si>
  <si>
    <t>PP</t>
  </si>
  <si>
    <t>SIGMA-ALDRICH COMPANY LTD</t>
  </si>
  <si>
    <t>Lab Chemicals-Org &amp; Inorg(Hazard3)</t>
  </si>
  <si>
    <t>Lab Chemicals-Org &amp; Inorg(Hazard1)</t>
  </si>
  <si>
    <t>Lab Chemicals-Org &amp; Inorg(Hazard2)</t>
  </si>
  <si>
    <t>MM bw 32053461 miscoded</t>
  </si>
  <si>
    <t>MM505</t>
  </si>
  <si>
    <t>MM bw 32045665</t>
  </si>
  <si>
    <t>MM bw 32046424</t>
  </si>
  <si>
    <t>MM PP 3620596</t>
  </si>
  <si>
    <t>Total 2653</t>
  </si>
  <si>
    <t>2//07/2010</t>
  </si>
  <si>
    <t>Transactions for:</t>
  </si>
  <si>
    <t>EXSRV</t>
  </si>
  <si>
    <t>Account: 2374</t>
  </si>
  <si>
    <t>Sub contractors fees</t>
  </si>
  <si>
    <t>YAT</t>
  </si>
  <si>
    <t>YAT consultancy</t>
  </si>
  <si>
    <t>Total 2374</t>
  </si>
  <si>
    <t>Total CONS</t>
  </si>
  <si>
    <t>Total EXSRV</t>
  </si>
  <si>
    <t>Account: 5010</t>
  </si>
  <si>
    <t>DA Estates charge</t>
  </si>
  <si>
    <t>Monthly Estates Charge</t>
  </si>
  <si>
    <t>Total 5010</t>
  </si>
  <si>
    <t>Total DAES</t>
  </si>
  <si>
    <t>Account: 5001</t>
  </si>
  <si>
    <t>DA Staff Costs</t>
  </si>
  <si>
    <t>Total 5001</t>
  </si>
  <si>
    <t>Total DAPI</t>
  </si>
  <si>
    <t>XXIN</t>
  </si>
  <si>
    <t>Account: 5015</t>
  </si>
  <si>
    <t>Indirect charge</t>
  </si>
  <si>
    <t>Monthly Indirect Charge</t>
  </si>
  <si>
    <t>Total 5015</t>
  </si>
  <si>
    <t>Total XXIN</t>
  </si>
  <si>
    <t>mm UOY subsidy R1159501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</si>
</sst>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.00\ ;[Red]\(#,##0.00\)"/>
    <numFmt numFmtId="165" formatCode="#,##0.00\ ;\(#,##0.00\)"/>
  </numFmts>
  <fonts count="2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</font>
    <font>
      <b/>
      <sz val="10"/>
      <name val="Times New Roman"/>
      <family val="1"/>
    </font>
    <font>
      <b/>
      <sz val="16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color indexed="9"/>
      <name val="Times New Roman"/>
      <family val="1"/>
    </font>
    <font>
      <b/>
      <i/>
      <sz val="14"/>
      <name val="Times New Roman"/>
      <family val="1"/>
    </font>
    <font>
      <b/>
      <i/>
      <sz val="10"/>
      <color indexed="9"/>
      <name val="Times New Roman"/>
      <family val="1"/>
    </font>
    <font>
      <b/>
      <sz val="16"/>
      <name val="Clarendon Condensed"/>
      <family val="1"/>
      <charset val="1"/>
    </font>
    <font>
      <i/>
      <sz val="10"/>
      <name val="Times New Roman"/>
      <family val="1"/>
    </font>
    <font>
      <sz val="12"/>
      <name val="Times New Roman"/>
    </font>
    <font>
      <sz val="12"/>
      <name val="Times New Roman"/>
      <family val="1"/>
    </font>
    <font>
      <sz val="12"/>
      <color indexed="9"/>
      <name val="Times New Roman"/>
      <family val="1"/>
    </font>
    <font>
      <sz val="10"/>
      <color rgb="FF006100"/>
      <name val="Times New Roman"/>
      <family val="1"/>
    </font>
    <font>
      <sz val="10"/>
      <color rgb="FF9C0006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/>
  </cellStyleXfs>
  <cellXfs count="148">
    <xf numFmtId="0" fontId="0" fillId="0" borderId="0" xfId="0"/>
    <xf numFmtId="0" fontId="5" fillId="0" borderId="0" xfId="6"/>
    <xf numFmtId="0" fontId="6" fillId="7" borderId="0" xfId="6" applyFont="1" applyFill="1" applyBorder="1" applyAlignment="1">
      <alignment horizontal="center"/>
    </xf>
    <xf numFmtId="164" fontId="5" fillId="0" borderId="1" xfId="6" applyNumberFormat="1" applyBorder="1"/>
    <xf numFmtId="164" fontId="6" fillId="7" borderId="0" xfId="6" applyNumberFormat="1" applyFont="1" applyFill="1" applyBorder="1"/>
    <xf numFmtId="164" fontId="6" fillId="0" borderId="2" xfId="6" applyNumberFormat="1" applyFont="1" applyBorder="1"/>
    <xf numFmtId="0" fontId="9" fillId="0" borderId="2" xfId="6" applyFont="1" applyBorder="1"/>
    <xf numFmtId="0" fontId="9" fillId="0" borderId="2" xfId="6" applyFont="1" applyFill="1" applyBorder="1" applyAlignment="1">
      <alignment horizontal="center"/>
    </xf>
    <xf numFmtId="0" fontId="9" fillId="0" borderId="0" xfId="6" applyFont="1" applyBorder="1"/>
    <xf numFmtId="0" fontId="6" fillId="0" borderId="0" xfId="6" applyFont="1" applyBorder="1"/>
    <xf numFmtId="0" fontId="6" fillId="0" borderId="0" xfId="6" applyFont="1" applyBorder="1" applyAlignment="1">
      <alignment horizontal="center"/>
    </xf>
    <xf numFmtId="165" fontId="6" fillId="0" borderId="0" xfId="6" applyNumberFormat="1" applyFont="1" applyBorder="1"/>
    <xf numFmtId="165" fontId="9" fillId="0" borderId="0" xfId="6" applyNumberFormat="1" applyFont="1" applyBorder="1"/>
    <xf numFmtId="0" fontId="6" fillId="7" borderId="0" xfId="6" applyFont="1" applyFill="1" applyBorder="1"/>
    <xf numFmtId="0" fontId="9" fillId="0" borderId="2" xfId="6" applyFont="1" applyFill="1" applyBorder="1" applyAlignment="1">
      <alignment horizontal="left"/>
    </xf>
    <xf numFmtId="0" fontId="9" fillId="0" borderId="2" xfId="6" applyFont="1" applyFill="1" applyBorder="1" applyAlignment="1">
      <alignment horizontal="right"/>
    </xf>
    <xf numFmtId="0" fontId="9" fillId="0" borderId="0" xfId="6" applyFont="1" applyBorder="1" applyAlignment="1">
      <alignment horizontal="right"/>
    </xf>
    <xf numFmtId="0" fontId="6" fillId="0" borderId="0" xfId="6" applyFont="1" applyBorder="1" applyAlignment="1">
      <alignment horizontal="center" vertical="top" wrapText="1"/>
    </xf>
    <xf numFmtId="165" fontId="11" fillId="0" borderId="1" xfId="6" applyNumberFormat="1" applyFont="1" applyBorder="1" applyAlignment="1">
      <alignment horizontal="right"/>
    </xf>
    <xf numFmtId="0" fontId="6" fillId="0" borderId="0" xfId="6" applyFont="1" applyFill="1" applyBorder="1" applyAlignment="1">
      <alignment horizontal="left"/>
    </xf>
    <xf numFmtId="0" fontId="12" fillId="0" borderId="0" xfId="6" applyFont="1" applyBorder="1" applyAlignment="1">
      <alignment horizontal="center"/>
    </xf>
    <xf numFmtId="39" fontId="6" fillId="0" borderId="0" xfId="6" applyNumberFormat="1" applyFont="1" applyBorder="1" applyAlignment="1">
      <alignment horizontal="right"/>
    </xf>
    <xf numFmtId="39" fontId="9" fillId="0" borderId="0" xfId="6" applyNumberFormat="1" applyFont="1" applyBorder="1" applyAlignment="1">
      <alignment horizontal="right"/>
    </xf>
    <xf numFmtId="165" fontId="9" fillId="0" borderId="0" xfId="6" applyNumberFormat="1" applyFont="1" applyBorder="1" applyAlignment="1">
      <alignment horizontal="center"/>
    </xf>
    <xf numFmtId="165" fontId="11" fillId="0" borderId="0" xfId="6" applyNumberFormat="1" applyFont="1" applyBorder="1" applyAlignment="1">
      <alignment horizontal="right"/>
    </xf>
    <xf numFmtId="39" fontId="8" fillId="0" borderId="0" xfId="6" applyNumberFormat="1" applyFont="1" applyBorder="1" applyAlignment="1">
      <alignment horizontal="right"/>
    </xf>
    <xf numFmtId="39" fontId="6" fillId="0" borderId="0" xfId="6" applyNumberFormat="1" applyFont="1" applyBorder="1" applyAlignment="1">
      <alignment horizontal="center"/>
    </xf>
    <xf numFmtId="39" fontId="12" fillId="0" borderId="0" xfId="6" applyNumberFormat="1" applyFont="1" applyBorder="1" applyAlignment="1">
      <alignment horizontal="center"/>
    </xf>
    <xf numFmtId="39" fontId="14" fillId="0" borderId="0" xfId="6" applyNumberFormat="1" applyFont="1" applyBorder="1" applyAlignment="1">
      <alignment horizontal="right"/>
    </xf>
    <xf numFmtId="39" fontId="11" fillId="0" borderId="0" xfId="6" applyNumberFormat="1" applyFont="1" applyBorder="1" applyAlignment="1">
      <alignment horizontal="right"/>
    </xf>
    <xf numFmtId="0" fontId="17" fillId="0" borderId="0" xfId="6" applyFont="1" applyBorder="1"/>
    <xf numFmtId="0" fontId="5" fillId="0" borderId="0" xfId="6" applyBorder="1"/>
    <xf numFmtId="0" fontId="5" fillId="0" borderId="0" xfId="6" applyBorder="1" applyAlignment="1">
      <alignment horizontal="right"/>
    </xf>
    <xf numFmtId="0" fontId="5" fillId="0" borderId="0" xfId="6" applyBorder="1" applyAlignment="1">
      <alignment horizontal="center"/>
    </xf>
    <xf numFmtId="0" fontId="15" fillId="0" borderId="0" xfId="6" applyFont="1" applyBorder="1"/>
    <xf numFmtId="0" fontId="7" fillId="0" borderId="0" xfId="6" applyFont="1" applyBorder="1"/>
    <xf numFmtId="0" fontId="10" fillId="0" borderId="0" xfId="6" applyFont="1" applyBorder="1"/>
    <xf numFmtId="0" fontId="6" fillId="0" borderId="0" xfId="6" applyFont="1" applyBorder="1" applyAlignment="1">
      <alignment vertical="top"/>
    </xf>
    <xf numFmtId="0" fontId="6" fillId="0" borderId="0" xfId="6" applyFont="1" applyBorder="1" applyAlignment="1"/>
    <xf numFmtId="0" fontId="7" fillId="7" borderId="0" xfId="6" applyFont="1" applyFill="1" applyBorder="1"/>
    <xf numFmtId="0" fontId="5" fillId="7" borderId="0" xfId="6" applyFill="1" applyBorder="1"/>
    <xf numFmtId="0" fontId="5" fillId="7" borderId="0" xfId="6" applyFill="1" applyBorder="1" applyAlignment="1">
      <alignment horizontal="right"/>
    </xf>
    <xf numFmtId="0" fontId="5" fillId="7" borderId="0" xfId="6" applyFill="1" applyBorder="1" applyAlignment="1">
      <alignment horizontal="center"/>
    </xf>
    <xf numFmtId="0" fontId="5" fillId="0" borderId="3" xfId="6" applyBorder="1"/>
    <xf numFmtId="0" fontId="5" fillId="0" borderId="3" xfId="6" applyBorder="1" applyAlignment="1">
      <alignment horizontal="right"/>
    </xf>
    <xf numFmtId="0" fontId="5" fillId="0" borderId="3" xfId="6" applyBorder="1" applyAlignment="1">
      <alignment horizontal="center"/>
    </xf>
    <xf numFmtId="0" fontId="6" fillId="7" borderId="0" xfId="6" applyFont="1" applyFill="1" applyBorder="1" applyAlignment="1">
      <alignment horizontal="left"/>
    </xf>
    <xf numFmtId="0" fontId="6" fillId="7" borderId="0" xfId="6" applyFont="1" applyFill="1" applyBorder="1" applyAlignment="1">
      <alignment horizontal="right"/>
    </xf>
    <xf numFmtId="0" fontId="6" fillId="0" borderId="0" xfId="6" applyFont="1" applyBorder="1" applyAlignment="1">
      <alignment horizontal="left"/>
    </xf>
    <xf numFmtId="39" fontId="9" fillId="0" borderId="0" xfId="6" applyNumberFormat="1" applyFont="1" applyBorder="1" applyAlignment="1">
      <alignment horizontal="left"/>
    </xf>
    <xf numFmtId="0" fontId="5" fillId="0" borderId="0" xfId="6" applyBorder="1" applyAlignment="1">
      <alignment horizontal="left"/>
    </xf>
    <xf numFmtId="39" fontId="5" fillId="0" borderId="0" xfId="6" applyNumberFormat="1" applyBorder="1" applyAlignment="1">
      <alignment horizontal="center"/>
    </xf>
    <xf numFmtId="39" fontId="5" fillId="0" borderId="0" xfId="6" applyNumberFormat="1" applyBorder="1"/>
    <xf numFmtId="39" fontId="9" fillId="0" borderId="0" xfId="6" applyNumberFormat="1" applyFont="1" applyBorder="1" applyAlignment="1">
      <alignment horizontal="center"/>
    </xf>
    <xf numFmtId="0" fontId="13" fillId="0" borderId="0" xfId="6" applyFont="1" applyBorder="1" applyAlignment="1"/>
    <xf numFmtId="39" fontId="16" fillId="0" borderId="0" xfId="6" applyNumberFormat="1" applyFont="1" applyBorder="1" applyAlignment="1">
      <alignment horizontal="right"/>
    </xf>
    <xf numFmtId="0" fontId="5" fillId="0" borderId="0" xfId="6" applyFill="1" applyBorder="1"/>
    <xf numFmtId="0" fontId="6" fillId="7" borderId="0" xfId="6" applyFont="1" applyFill="1" applyBorder="1" applyAlignment="1">
      <alignment horizontal="center" vertical="top"/>
    </xf>
    <xf numFmtId="0" fontId="6" fillId="0" borderId="0" xfId="6" applyFont="1" applyBorder="1" applyAlignment="1">
      <alignment horizontal="right"/>
    </xf>
    <xf numFmtId="39" fontId="5" fillId="0" borderId="0" xfId="6" applyNumberFormat="1" applyBorder="1" applyAlignment="1">
      <alignment horizontal="right"/>
    </xf>
    <xf numFmtId="165" fontId="9" fillId="0" borderId="0" xfId="6" applyNumberFormat="1" applyFont="1" applyBorder="1" applyAlignment="1">
      <alignment horizontal="right"/>
    </xf>
    <xf numFmtId="0" fontId="11" fillId="0" borderId="0" xfId="6" applyFont="1" applyBorder="1" applyAlignment="1">
      <alignment horizontal="left"/>
    </xf>
    <xf numFmtId="0" fontId="13" fillId="0" borderId="0" xfId="6" applyFont="1" applyBorder="1"/>
    <xf numFmtId="0" fontId="11" fillId="0" borderId="0" xfId="6" applyFont="1" applyBorder="1" applyAlignment="1">
      <alignment horizontal="right"/>
    </xf>
    <xf numFmtId="0" fontId="9" fillId="0" borderId="0" xfId="6" applyFont="1" applyBorder="1" applyAlignment="1">
      <alignment horizontal="left"/>
    </xf>
    <xf numFmtId="0" fontId="6" fillId="0" borderId="0" xfId="6" applyFont="1" applyFill="1" applyBorder="1" applyAlignment="1">
      <alignment horizontal="center"/>
    </xf>
    <xf numFmtId="0" fontId="9" fillId="0" borderId="0" xfId="6" applyFont="1" applyFill="1" applyBorder="1"/>
    <xf numFmtId="0" fontId="9" fillId="0" borderId="0" xfId="6" applyFont="1" applyBorder="1" applyAlignment="1">
      <alignment horizontal="center"/>
    </xf>
    <xf numFmtId="0" fontId="6" fillId="0" borderId="0" xfId="6" applyFont="1" applyFill="1" applyBorder="1"/>
    <xf numFmtId="0" fontId="5" fillId="0" borderId="0" xfId="6" applyFill="1" applyBorder="1" applyAlignment="1">
      <alignment horizontal="right"/>
    </xf>
    <xf numFmtId="0" fontId="5" fillId="0" borderId="0" xfId="6" applyFill="1" applyBorder="1" applyAlignment="1">
      <alignment horizontal="center"/>
    </xf>
    <xf numFmtId="15" fontId="5" fillId="0" borderId="0" xfId="6" applyNumberFormat="1" applyBorder="1" applyAlignment="1">
      <alignment horizontal="center"/>
    </xf>
    <xf numFmtId="164" fontId="9" fillId="0" borderId="0" xfId="6" applyNumberFormat="1" applyFont="1" applyBorder="1"/>
    <xf numFmtId="0" fontId="8" fillId="0" borderId="0" xfId="6" applyFont="1" applyBorder="1"/>
    <xf numFmtId="43" fontId="3" fillId="4" borderId="0" xfId="3" applyNumberFormat="1" applyBorder="1" applyAlignment="1">
      <alignment horizontal="right"/>
    </xf>
    <xf numFmtId="2" fontId="9" fillId="0" borderId="0" xfId="6" applyNumberFormat="1" applyFont="1" applyBorder="1" applyAlignment="1">
      <alignment horizontal="right"/>
    </xf>
    <xf numFmtId="2" fontId="21" fillId="3" borderId="0" xfId="2" applyNumberFormat="1" applyFont="1" applyBorder="1" applyAlignment="1">
      <alignment horizontal="right"/>
    </xf>
    <xf numFmtId="165" fontId="20" fillId="2" borderId="0" xfId="1" applyNumberFormat="1" applyFont="1" applyBorder="1" applyAlignment="1">
      <alignment horizontal="right"/>
    </xf>
    <xf numFmtId="165" fontId="20" fillId="2" borderId="1" xfId="1" applyNumberFormat="1" applyFont="1" applyBorder="1" applyAlignment="1">
      <alignment horizontal="right"/>
    </xf>
    <xf numFmtId="0" fontId="10" fillId="7" borderId="0" xfId="0" applyFont="1" applyFill="1"/>
    <xf numFmtId="0" fontId="10" fillId="7" borderId="0" xfId="0" applyFont="1" applyFill="1" applyAlignment="1"/>
    <xf numFmtId="0" fontId="18" fillId="7" borderId="0" xfId="0" applyFont="1" applyFill="1" applyAlignment="1">
      <alignment horizontal="right"/>
    </xf>
    <xf numFmtId="0" fontId="18" fillId="7" borderId="0" xfId="0" applyFont="1" applyFill="1" applyAlignment="1">
      <alignment horizontal="center"/>
    </xf>
    <xf numFmtId="0" fontId="18" fillId="7" borderId="0" xfId="0" applyFont="1" applyFill="1"/>
    <xf numFmtId="0" fontId="10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2" xfId="0" applyFont="1" applyBorder="1"/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right"/>
    </xf>
    <xf numFmtId="0" fontId="18" fillId="0" borderId="0" xfId="0" applyFont="1" applyAlignment="1"/>
    <xf numFmtId="15" fontId="18" fillId="0" borderId="0" xfId="0" applyNumberFormat="1" applyFont="1" applyAlignment="1">
      <alignment horizontal="center"/>
    </xf>
    <xf numFmtId="164" fontId="18" fillId="0" borderId="1" xfId="0" applyNumberFormat="1" applyFont="1" applyBorder="1"/>
    <xf numFmtId="0" fontId="19" fillId="0" borderId="0" xfId="0" applyFont="1"/>
    <xf numFmtId="164" fontId="6" fillId="0" borderId="0" xfId="6" applyNumberFormat="1" applyFont="1" applyBorder="1"/>
    <xf numFmtId="0" fontId="0" fillId="0" borderId="0" xfId="0" applyFill="1"/>
    <xf numFmtId="0" fontId="9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Fill="1"/>
    <xf numFmtId="0" fontId="6" fillId="0" borderId="0" xfId="0" applyFont="1" applyFill="1" applyAlignment="1"/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64" fontId="9" fillId="0" borderId="0" xfId="0" applyNumberFormat="1" applyFont="1"/>
    <xf numFmtId="164" fontId="6" fillId="0" borderId="2" xfId="0" applyNumberFormat="1" applyFont="1" applyBorder="1"/>
    <xf numFmtId="164" fontId="6" fillId="7" borderId="0" xfId="0" applyNumberFormat="1" applyFont="1" applyFill="1" applyBorder="1"/>
    <xf numFmtId="0" fontId="6" fillId="7" borderId="0" xfId="0" applyFont="1" applyFill="1"/>
    <xf numFmtId="0" fontId="6" fillId="7" borderId="0" xfId="0" applyFont="1" applyFill="1" applyAlignment="1"/>
    <xf numFmtId="0" fontId="9" fillId="7" borderId="0" xfId="0" applyFont="1" applyFill="1"/>
    <xf numFmtId="0" fontId="11" fillId="0" borderId="0" xfId="6" applyFont="1" applyBorder="1" applyAlignment="1">
      <alignment horizontal="center" vertical="top" wrapText="1"/>
    </xf>
    <xf numFmtId="0" fontId="6" fillId="7" borderId="0" xfId="6" applyFont="1" applyFill="1" applyBorder="1" applyAlignment="1">
      <alignment horizontal="center" vertical="top" wrapText="1"/>
    </xf>
    <xf numFmtId="0" fontId="5" fillId="0" borderId="0" xfId="6" applyBorder="1" applyAlignment="1">
      <alignment horizontal="center" vertical="top" wrapText="1"/>
    </xf>
    <xf numFmtId="39" fontId="22" fillId="5" borderId="0" xfId="4" applyNumberFormat="1" applyFont="1" applyBorder="1" applyAlignment="1">
      <alignment horizontal="right"/>
    </xf>
    <xf numFmtId="165" fontId="22" fillId="5" borderId="1" xfId="4" applyNumberFormat="1" applyFont="1" applyBorder="1" applyAlignment="1">
      <alignment horizontal="right"/>
    </xf>
    <xf numFmtId="39" fontId="9" fillId="6" borderId="0" xfId="5" applyNumberFormat="1" applyFont="1" applyBorder="1" applyAlignment="1">
      <alignment horizontal="right"/>
    </xf>
    <xf numFmtId="165" fontId="9" fillId="6" borderId="1" xfId="5" applyNumberFormat="1" applyFont="1" applyBorder="1" applyAlignment="1">
      <alignment horizontal="right"/>
    </xf>
    <xf numFmtId="0" fontId="0" fillId="0" borderId="0" xfId="0" applyBorder="1"/>
    <xf numFmtId="0" fontId="10" fillId="0" borderId="0" xfId="6" applyFont="1" applyBorder="1" applyProtection="1">
      <protection locked="0"/>
    </xf>
    <xf numFmtId="39" fontId="11" fillId="0" borderId="4" xfId="6" applyNumberFormat="1" applyFont="1" applyBorder="1" applyAlignment="1">
      <alignment horizontal="right"/>
    </xf>
    <xf numFmtId="0" fontId="10" fillId="0" borderId="0" xfId="6" applyFont="1" applyBorder="1" applyAlignment="1">
      <alignment horizontal="left"/>
    </xf>
    <xf numFmtId="0" fontId="10" fillId="0" borderId="0" xfId="0" applyFont="1" applyBorder="1"/>
    <xf numFmtId="0" fontId="18" fillId="0" borderId="0" xfId="0" applyFont="1" applyBorder="1"/>
    <xf numFmtId="0" fontId="6" fillId="0" borderId="0" xfId="0" applyFont="1" applyFill="1" applyBorder="1"/>
    <xf numFmtId="0" fontId="10" fillId="7" borderId="0" xfId="0" applyFont="1" applyFill="1" applyBorder="1"/>
    <xf numFmtId="0" fontId="6" fillId="0" borderId="0" xfId="0" applyFont="1" applyBorder="1"/>
    <xf numFmtId="0" fontId="6" fillId="7" borderId="0" xfId="0" applyFont="1" applyFill="1" applyBorder="1"/>
    <xf numFmtId="39" fontId="9" fillId="0" borderId="0" xfId="5" applyNumberFormat="1" applyFont="1" applyFill="1" applyBorder="1" applyAlignment="1">
      <alignment horizontal="right"/>
    </xf>
    <xf numFmtId="165" fontId="9" fillId="0" borderId="1" xfId="5" applyNumberFormat="1" applyFont="1" applyFill="1" applyBorder="1" applyAlignment="1">
      <alignment horizontal="right"/>
    </xf>
    <xf numFmtId="39" fontId="22" fillId="0" borderId="0" xfId="4" applyNumberFormat="1" applyFont="1" applyFill="1" applyBorder="1" applyAlignment="1">
      <alignment horizontal="right"/>
    </xf>
    <xf numFmtId="165" fontId="22" fillId="0" borderId="1" xfId="4" applyNumberFormat="1" applyFont="1" applyFill="1" applyBorder="1" applyAlignment="1">
      <alignment horizontal="right"/>
    </xf>
    <xf numFmtId="2" fontId="9" fillId="0" borderId="0" xfId="6" applyNumberFormat="1" applyFont="1" applyFill="1" applyBorder="1" applyAlignment="1">
      <alignment horizontal="right"/>
    </xf>
    <xf numFmtId="39" fontId="9" fillId="0" borderId="0" xfId="6" applyNumberFormat="1" applyFont="1" applyFill="1" applyBorder="1" applyAlignment="1">
      <alignment horizontal="right"/>
    </xf>
    <xf numFmtId="165" fontId="9" fillId="0" borderId="0" xfId="6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23" fillId="0" borderId="0" xfId="3" applyNumberFormat="1" applyFont="1" applyFill="1" applyBorder="1" applyAlignment="1">
      <alignment horizontal="right"/>
    </xf>
    <xf numFmtId="2" fontId="23" fillId="0" borderId="0" xfId="2" applyNumberFormat="1" applyFont="1" applyFill="1" applyBorder="1" applyAlignment="1">
      <alignment horizontal="right"/>
    </xf>
    <xf numFmtId="2" fontId="9" fillId="0" borderId="0" xfId="2" applyNumberFormat="1" applyFont="1" applyFill="1" applyBorder="1" applyAlignment="1">
      <alignment horizontal="right"/>
    </xf>
    <xf numFmtId="165" fontId="9" fillId="0" borderId="1" xfId="1" applyNumberFormat="1" applyFont="1" applyFill="1" applyBorder="1" applyAlignment="1">
      <alignment horizontal="right"/>
    </xf>
    <xf numFmtId="0" fontId="3" fillId="4" borderId="0" xfId="3" applyNumberFormat="1" applyBorder="1" applyAlignment="1">
      <alignment horizontal="right"/>
    </xf>
    <xf numFmtId="165" fontId="3" fillId="4" borderId="0" xfId="3" applyNumberFormat="1" applyBorder="1" applyAlignment="1">
      <alignment horizontal="right"/>
    </xf>
    <xf numFmtId="0" fontId="11" fillId="0" borderId="0" xfId="6" applyFont="1" applyBorder="1" applyAlignment="1">
      <alignment horizontal="center" vertical="top" wrapText="1"/>
    </xf>
    <xf numFmtId="0" fontId="6" fillId="7" borderId="0" xfId="6" applyFont="1" applyFill="1" applyBorder="1" applyAlignment="1">
      <alignment horizontal="center" wrapText="1"/>
    </xf>
    <xf numFmtId="0" fontId="5" fillId="0" borderId="0" xfId="6" applyBorder="1" applyAlignment="1">
      <alignment horizontal="center" wrapText="1"/>
    </xf>
    <xf numFmtId="0" fontId="6" fillId="7" borderId="0" xfId="6" applyFont="1" applyFill="1" applyBorder="1" applyAlignment="1">
      <alignment horizontal="center" vertical="top" wrapText="1"/>
    </xf>
    <xf numFmtId="0" fontId="5" fillId="0" borderId="0" xfId="6" applyBorder="1" applyAlignment="1">
      <alignment horizontal="center" vertical="top" wrapText="1"/>
    </xf>
  </cellXfs>
  <cellStyles count="7">
    <cellStyle name="60% - Accent1" xfId="4" builtinId="32"/>
    <cellStyle name="60% - Accent4" xfId="5" builtinId="44"/>
    <cellStyle name="Bad" xfId="2" builtinId="27"/>
    <cellStyle name="Good" xfId="1" builtinId="26"/>
    <cellStyle name="Neutral" xfId="3" builtinId="28"/>
    <cellStyle name="Normal" xfId="0" builtinId="0"/>
    <cellStyle name="Norm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12</xdr:row>
      <xdr:rowOff>114301</xdr:rowOff>
    </xdr:from>
    <xdr:to>
      <xdr:col>8</xdr:col>
      <xdr:colOff>0</xdr:colOff>
      <xdr:row>16</xdr:row>
      <xdr:rowOff>180975</xdr:rowOff>
    </xdr:to>
    <xdr:sp macro="" textlink="">
      <xdr:nvSpPr>
        <xdr:cNvPr id="8" name="TextBox 7"/>
        <xdr:cNvSpPr txBox="1"/>
      </xdr:nvSpPr>
      <xdr:spPr>
        <a:xfrm>
          <a:off x="5295900" y="8039101"/>
          <a:ext cx="1352550" cy="866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Total </a:t>
          </a:r>
          <a:r>
            <a:rPr lang="en-GB" sz="1100" baseline="0"/>
            <a:t> expenditure to  end period requested ie. to 200912 or July 2010</a:t>
          </a:r>
          <a:endParaRPr lang="en-GB" sz="1100"/>
        </a:p>
      </xdr:txBody>
    </xdr:sp>
    <xdr:clientData/>
  </xdr:twoCellAnchor>
  <xdr:twoCellAnchor>
    <xdr:from>
      <xdr:col>8</xdr:col>
      <xdr:colOff>428625</xdr:colOff>
      <xdr:row>13</xdr:row>
      <xdr:rowOff>66675</xdr:rowOff>
    </xdr:from>
    <xdr:to>
      <xdr:col>8</xdr:col>
      <xdr:colOff>1619250</xdr:colOff>
      <xdr:row>15</xdr:row>
      <xdr:rowOff>104775</xdr:rowOff>
    </xdr:to>
    <xdr:sp macro="" textlink="">
      <xdr:nvSpPr>
        <xdr:cNvPr id="9" name="TextBox 8"/>
        <xdr:cNvSpPr txBox="1"/>
      </xdr:nvSpPr>
      <xdr:spPr>
        <a:xfrm>
          <a:off x="7077075" y="8191500"/>
          <a:ext cx="11906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budget available</a:t>
          </a:r>
          <a:endParaRPr lang="en-GB" sz="1100"/>
        </a:p>
      </xdr:txBody>
    </xdr:sp>
    <xdr:clientData/>
  </xdr:twoCellAnchor>
  <xdr:twoCellAnchor>
    <xdr:from>
      <xdr:col>7</xdr:col>
      <xdr:colOff>685799</xdr:colOff>
      <xdr:row>16</xdr:row>
      <xdr:rowOff>180975</xdr:rowOff>
    </xdr:from>
    <xdr:to>
      <xdr:col>7</xdr:col>
      <xdr:colOff>695324</xdr:colOff>
      <xdr:row>18</xdr:row>
      <xdr:rowOff>9525</xdr:rowOff>
    </xdr:to>
    <xdr:cxnSp macro="">
      <xdr:nvCxnSpPr>
        <xdr:cNvPr id="10" name="Straight Arrow Connector 9"/>
        <xdr:cNvCxnSpPr>
          <a:stCxn id="8" idx="2"/>
        </xdr:cNvCxnSpPr>
      </xdr:nvCxnSpPr>
      <xdr:spPr>
        <a:xfrm rot="16200000" flipH="1">
          <a:off x="5862637" y="9015412"/>
          <a:ext cx="228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1023938</xdr:colOff>
      <xdr:row>15</xdr:row>
      <xdr:rowOff>104774</xdr:rowOff>
    </xdr:from>
    <xdr:to>
      <xdr:col>8</xdr:col>
      <xdr:colOff>1028703</xdr:colOff>
      <xdr:row>18</xdr:row>
      <xdr:rowOff>2</xdr:rowOff>
    </xdr:to>
    <xdr:cxnSp macro="">
      <xdr:nvCxnSpPr>
        <xdr:cNvPr id="11" name="Straight Arrow Connector 10"/>
        <xdr:cNvCxnSpPr>
          <a:stCxn id="9" idx="2"/>
        </xdr:cNvCxnSpPr>
      </xdr:nvCxnSpPr>
      <xdr:spPr>
        <a:xfrm rot="16200000" flipH="1">
          <a:off x="7427119" y="8874918"/>
          <a:ext cx="495303" cy="47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30</xdr:row>
      <xdr:rowOff>19050</xdr:rowOff>
    </xdr:from>
    <xdr:to>
      <xdr:col>14</xdr:col>
      <xdr:colOff>76200</xdr:colOff>
      <xdr:row>35</xdr:row>
      <xdr:rowOff>0</xdr:rowOff>
    </xdr:to>
    <xdr:sp macro="" textlink="">
      <xdr:nvSpPr>
        <xdr:cNvPr id="12" name="TextBox 11"/>
        <xdr:cNvSpPr txBox="1"/>
      </xdr:nvSpPr>
      <xdr:spPr>
        <a:xfrm>
          <a:off x="9296400" y="7191375"/>
          <a:ext cx="246697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GB" sz="1100"/>
        </a:p>
        <a:p>
          <a:r>
            <a:rPr lang="en-GB" sz="1100"/>
            <a:t>May be allowable through</a:t>
          </a:r>
          <a:r>
            <a:rPr lang="en-GB" sz="1100" baseline="0"/>
            <a:t> virement from other budget headers. </a:t>
          </a:r>
          <a:r>
            <a:rPr lang="en-GB" sz="1100"/>
            <a:t>Rules</a:t>
          </a:r>
          <a:r>
            <a:rPr lang="en-GB" sz="1100" baseline="0"/>
            <a:t> of sponsor need to be checked . If in doubt contact RGC for advice</a:t>
          </a:r>
          <a:endParaRPr lang="en-GB" sz="1100"/>
        </a:p>
      </xdr:txBody>
    </xdr:sp>
    <xdr:clientData/>
  </xdr:twoCellAnchor>
  <xdr:twoCellAnchor>
    <xdr:from>
      <xdr:col>10</xdr:col>
      <xdr:colOff>85725</xdr:colOff>
      <xdr:row>13</xdr:row>
      <xdr:rowOff>104774</xdr:rowOff>
    </xdr:from>
    <xdr:to>
      <xdr:col>12</xdr:col>
      <xdr:colOff>523875</xdr:colOff>
      <xdr:row>22</xdr:row>
      <xdr:rowOff>171449</xdr:rowOff>
    </xdr:to>
    <xdr:sp macro="" textlink="">
      <xdr:nvSpPr>
        <xdr:cNvPr id="14" name="TextBox 13"/>
        <xdr:cNvSpPr txBox="1"/>
      </xdr:nvSpPr>
      <xdr:spPr>
        <a:xfrm>
          <a:off x="11525250" y="8229599"/>
          <a:ext cx="1657350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Funds</a:t>
          </a:r>
          <a:r>
            <a:rPr lang="en-GB" sz="1100" baseline="0"/>
            <a:t> still available in budget.  However salary budget may be fully committed  and so may not be available to cover other expenditure. Rules on virement fromsalary budget should also be checked.</a:t>
          </a:r>
        </a:p>
      </xdr:txBody>
    </xdr:sp>
    <xdr:clientData/>
  </xdr:twoCellAnchor>
  <xdr:twoCellAnchor>
    <xdr:from>
      <xdr:col>1</xdr:col>
      <xdr:colOff>38100</xdr:colOff>
      <xdr:row>14</xdr:row>
      <xdr:rowOff>9524</xdr:rowOff>
    </xdr:from>
    <xdr:to>
      <xdr:col>2</xdr:col>
      <xdr:colOff>1438275</xdr:colOff>
      <xdr:row>17</xdr:row>
      <xdr:rowOff>152399</xdr:rowOff>
    </xdr:to>
    <xdr:sp macro="" textlink="">
      <xdr:nvSpPr>
        <xdr:cNvPr id="16" name="TextBox 15"/>
        <xdr:cNvSpPr txBox="1"/>
      </xdr:nvSpPr>
      <xdr:spPr>
        <a:xfrm>
          <a:off x="38100" y="8248649"/>
          <a:ext cx="28194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Budget controlled by Principal Investigator</a:t>
          </a:r>
        </a:p>
      </xdr:txBody>
    </xdr:sp>
    <xdr:clientData/>
  </xdr:twoCellAnchor>
  <xdr:twoCellAnchor>
    <xdr:from>
      <xdr:col>1</xdr:col>
      <xdr:colOff>599282</xdr:colOff>
      <xdr:row>17</xdr:row>
      <xdr:rowOff>143668</xdr:rowOff>
    </xdr:from>
    <xdr:to>
      <xdr:col>1</xdr:col>
      <xdr:colOff>600870</xdr:colOff>
      <xdr:row>21</xdr:row>
      <xdr:rowOff>96043</xdr:rowOff>
    </xdr:to>
    <xdr:cxnSp macro="">
      <xdr:nvCxnSpPr>
        <xdr:cNvPr id="17" name="Straight Arrow Connector 16"/>
        <xdr:cNvCxnSpPr/>
      </xdr:nvCxnSpPr>
      <xdr:spPr>
        <a:xfrm rot="5400000">
          <a:off x="223838" y="9158287"/>
          <a:ext cx="7524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45</xdr:row>
      <xdr:rowOff>9524</xdr:rowOff>
    </xdr:from>
    <xdr:to>
      <xdr:col>3</xdr:col>
      <xdr:colOff>0</xdr:colOff>
      <xdr:row>49</xdr:row>
      <xdr:rowOff>161924</xdr:rowOff>
    </xdr:to>
    <xdr:sp macro="" textlink="">
      <xdr:nvSpPr>
        <xdr:cNvPr id="18" name="TextBox 17"/>
        <xdr:cNvSpPr txBox="1"/>
      </xdr:nvSpPr>
      <xdr:spPr>
        <a:xfrm>
          <a:off x="85725" y="9363074"/>
          <a:ext cx="1409700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 baseline="0"/>
            <a:t>PI/COI time, Estates, Indirect costs controlled by RGC</a:t>
          </a:r>
        </a:p>
        <a:p>
          <a:r>
            <a:rPr lang="en-GB" sz="1100" baseline="0"/>
            <a:t>Facilities budget controlled by dept</a:t>
          </a:r>
        </a:p>
        <a:p>
          <a:endParaRPr lang="en-GB" sz="1100"/>
        </a:p>
      </xdr:txBody>
    </xdr:sp>
    <xdr:clientData/>
  </xdr:twoCellAnchor>
  <xdr:twoCellAnchor>
    <xdr:from>
      <xdr:col>2</xdr:col>
      <xdr:colOff>647700</xdr:colOff>
      <xdr:row>39</xdr:row>
      <xdr:rowOff>180975</xdr:rowOff>
    </xdr:from>
    <xdr:to>
      <xdr:col>2</xdr:col>
      <xdr:colOff>1266825</xdr:colOff>
      <xdr:row>45</xdr:row>
      <xdr:rowOff>9527</xdr:rowOff>
    </xdr:to>
    <xdr:cxnSp macro="">
      <xdr:nvCxnSpPr>
        <xdr:cNvPr id="19" name="Straight Arrow Connector 18"/>
        <xdr:cNvCxnSpPr/>
      </xdr:nvCxnSpPr>
      <xdr:spPr>
        <a:xfrm rot="16200000" flipV="1">
          <a:off x="1785937" y="13501688"/>
          <a:ext cx="1181102" cy="619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34</xdr:row>
      <xdr:rowOff>171450</xdr:rowOff>
    </xdr:from>
    <xdr:to>
      <xdr:col>2</xdr:col>
      <xdr:colOff>1285875</xdr:colOff>
      <xdr:row>45</xdr:row>
      <xdr:rowOff>9525</xdr:rowOff>
    </xdr:to>
    <xdr:cxnSp macro="">
      <xdr:nvCxnSpPr>
        <xdr:cNvPr id="20" name="Straight Arrow Connector 19"/>
        <xdr:cNvCxnSpPr/>
      </xdr:nvCxnSpPr>
      <xdr:spPr>
        <a:xfrm rot="16200000" flipV="1">
          <a:off x="1319213" y="13015912"/>
          <a:ext cx="2190750" cy="581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514351</xdr:colOff>
      <xdr:row>20</xdr:row>
      <xdr:rowOff>123825</xdr:rowOff>
    </xdr:from>
    <xdr:to>
      <xdr:col>10</xdr:col>
      <xdr:colOff>76201</xdr:colOff>
      <xdr:row>20</xdr:row>
      <xdr:rowOff>123825</xdr:rowOff>
    </xdr:to>
    <xdr:cxnSp macro="">
      <xdr:nvCxnSpPr>
        <xdr:cNvPr id="29" name="Straight Connector 28"/>
        <xdr:cNvCxnSpPr/>
      </xdr:nvCxnSpPr>
      <xdr:spPr>
        <a:xfrm rot="10800000">
          <a:off x="10972801" y="9448800"/>
          <a:ext cx="5429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514349</xdr:colOff>
      <xdr:row>20</xdr:row>
      <xdr:rowOff>133350</xdr:rowOff>
    </xdr:from>
    <xdr:to>
      <xdr:col>9</xdr:col>
      <xdr:colOff>523874</xdr:colOff>
      <xdr:row>22</xdr:row>
      <xdr:rowOff>38100</xdr:rowOff>
    </xdr:to>
    <xdr:cxnSp macro="">
      <xdr:nvCxnSpPr>
        <xdr:cNvPr id="31" name="Straight Arrow Connector 30"/>
        <xdr:cNvCxnSpPr/>
      </xdr:nvCxnSpPr>
      <xdr:spPr>
        <a:xfrm rot="16200000" flipH="1">
          <a:off x="10825162" y="9605962"/>
          <a:ext cx="3048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32</xdr:row>
      <xdr:rowOff>1</xdr:rowOff>
    </xdr:from>
    <xdr:to>
      <xdr:col>10</xdr:col>
      <xdr:colOff>47625</xdr:colOff>
      <xdr:row>32</xdr:row>
      <xdr:rowOff>9526</xdr:rowOff>
    </xdr:to>
    <xdr:cxnSp macro="">
      <xdr:nvCxnSpPr>
        <xdr:cNvPr id="49" name="Straight Connector 48"/>
        <xdr:cNvCxnSpPr/>
      </xdr:nvCxnSpPr>
      <xdr:spPr>
        <a:xfrm rot="10800000">
          <a:off x="8458200" y="7572376"/>
          <a:ext cx="8382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723901</xdr:colOff>
      <xdr:row>30</xdr:row>
      <xdr:rowOff>171450</xdr:rowOff>
    </xdr:from>
    <xdr:to>
      <xdr:col>9</xdr:col>
      <xdr:colOff>733426</xdr:colOff>
      <xdr:row>31</xdr:row>
      <xdr:rowOff>190500</xdr:rowOff>
    </xdr:to>
    <xdr:cxnSp macro="">
      <xdr:nvCxnSpPr>
        <xdr:cNvPr id="51" name="Straight Arrow Connector 50"/>
        <xdr:cNvCxnSpPr/>
      </xdr:nvCxnSpPr>
      <xdr:spPr>
        <a:xfrm rot="16200000" flipV="1">
          <a:off x="8343901" y="7448550"/>
          <a:ext cx="219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571501</xdr:colOff>
      <xdr:row>23</xdr:row>
      <xdr:rowOff>28575</xdr:rowOff>
    </xdr:from>
    <xdr:to>
      <xdr:col>14</xdr:col>
      <xdr:colOff>533401</xdr:colOff>
      <xdr:row>29</xdr:row>
      <xdr:rowOff>114300</xdr:rowOff>
    </xdr:to>
    <xdr:sp macro="" textlink="">
      <xdr:nvSpPr>
        <xdr:cNvPr id="53" name="TextBox 52"/>
        <xdr:cNvSpPr txBox="1"/>
      </xdr:nvSpPr>
      <xdr:spPr>
        <a:xfrm>
          <a:off x="10429876" y="5800725"/>
          <a:ext cx="1790700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This is an overspend against budget and needs to be addressed. </a:t>
          </a:r>
          <a:r>
            <a:rPr lang="en-GB" sz="1100" baseline="0"/>
            <a:t> You may be able to cover this from other budget headers but the sponsor's rules need to be checked</a:t>
          </a:r>
          <a:endParaRPr lang="en-GB" sz="1100"/>
        </a:p>
      </xdr:txBody>
    </xdr:sp>
    <xdr:clientData/>
  </xdr:twoCellAnchor>
  <xdr:twoCellAnchor>
    <xdr:from>
      <xdr:col>9</xdr:col>
      <xdr:colOff>1485901</xdr:colOff>
      <xdr:row>26</xdr:row>
      <xdr:rowOff>152400</xdr:rowOff>
    </xdr:from>
    <xdr:to>
      <xdr:col>11</xdr:col>
      <xdr:colOff>561976</xdr:colOff>
      <xdr:row>29</xdr:row>
      <xdr:rowOff>66675</xdr:rowOff>
    </xdr:to>
    <xdr:cxnSp macro="">
      <xdr:nvCxnSpPr>
        <xdr:cNvPr id="57" name="Straight Arrow Connector 56"/>
        <xdr:cNvCxnSpPr/>
      </xdr:nvCxnSpPr>
      <xdr:spPr>
        <a:xfrm rot="10800000">
          <a:off x="9210676" y="6524625"/>
          <a:ext cx="1209675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0</xdr:rowOff>
    </xdr:from>
    <xdr:to>
      <xdr:col>14</xdr:col>
      <xdr:colOff>333375</xdr:colOff>
      <xdr:row>43</xdr:row>
      <xdr:rowOff>9525</xdr:rowOff>
    </xdr:to>
    <xdr:sp macro="" textlink="">
      <xdr:nvSpPr>
        <xdr:cNvPr id="58" name="TextBox 57"/>
        <xdr:cNvSpPr txBox="1"/>
      </xdr:nvSpPr>
      <xdr:spPr>
        <a:xfrm>
          <a:off x="10467975" y="7400925"/>
          <a:ext cx="2162175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An overspend in the Directly Allocated budget areas should be ignored except</a:t>
          </a:r>
          <a:r>
            <a:rPr lang="en-GB" sz="1100" baseline="0"/>
            <a:t> in the case of facilities. If an overspend occurs under facilities  the department needs to be alerted . The charges should equal the budget.</a:t>
          </a:r>
          <a:endParaRPr lang="en-GB" sz="1100"/>
        </a:p>
      </xdr:txBody>
    </xdr:sp>
    <xdr:clientData/>
  </xdr:twoCellAnchor>
  <xdr:twoCellAnchor>
    <xdr:from>
      <xdr:col>9</xdr:col>
      <xdr:colOff>1485900</xdr:colOff>
      <xdr:row>35</xdr:row>
      <xdr:rowOff>133350</xdr:rowOff>
    </xdr:from>
    <xdr:to>
      <xdr:col>11</xdr:col>
      <xdr:colOff>0</xdr:colOff>
      <xdr:row>41</xdr:row>
      <xdr:rowOff>0</xdr:rowOff>
    </xdr:to>
    <xdr:cxnSp macro="">
      <xdr:nvCxnSpPr>
        <xdr:cNvPr id="60" name="Straight Arrow Connector 59"/>
        <xdr:cNvCxnSpPr/>
      </xdr:nvCxnSpPr>
      <xdr:spPr>
        <a:xfrm rot="16200000" flipV="1">
          <a:off x="9001125" y="8515350"/>
          <a:ext cx="1066800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44</xdr:row>
      <xdr:rowOff>180975</xdr:rowOff>
    </xdr:from>
    <xdr:to>
      <xdr:col>10</xdr:col>
      <xdr:colOff>238125</xdr:colOff>
      <xdr:row>48</xdr:row>
      <xdr:rowOff>133350</xdr:rowOff>
    </xdr:to>
    <xdr:sp macro="" textlink="">
      <xdr:nvSpPr>
        <xdr:cNvPr id="61" name="TextBox 60"/>
        <xdr:cNvSpPr txBox="1"/>
      </xdr:nvSpPr>
      <xdr:spPr>
        <a:xfrm>
          <a:off x="6276975" y="10306050"/>
          <a:ext cx="3209925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Overall the project is underspent.</a:t>
          </a:r>
          <a:r>
            <a:rPr lang="en-GB" sz="1100" baseline="0"/>
            <a:t>  However it is advisable to subtract the balances remaining in the DA budgets  to give a picture on the balance remaining  for future expenditure.</a:t>
          </a:r>
          <a:endParaRPr lang="en-GB" sz="1100"/>
        </a:p>
      </xdr:txBody>
    </xdr:sp>
    <xdr:clientData/>
  </xdr:twoCellAnchor>
  <xdr:twoCellAnchor>
    <xdr:from>
      <xdr:col>9</xdr:col>
      <xdr:colOff>504032</xdr:colOff>
      <xdr:row>43</xdr:row>
      <xdr:rowOff>296069</xdr:rowOff>
    </xdr:from>
    <xdr:to>
      <xdr:col>9</xdr:col>
      <xdr:colOff>505620</xdr:colOff>
      <xdr:row>44</xdr:row>
      <xdr:rowOff>181769</xdr:rowOff>
    </xdr:to>
    <xdr:cxnSp macro="">
      <xdr:nvCxnSpPr>
        <xdr:cNvPr id="63" name="Straight Arrow Connector 62"/>
        <xdr:cNvCxnSpPr/>
      </xdr:nvCxnSpPr>
      <xdr:spPr>
        <a:xfrm rot="5400000" flipH="1" flipV="1">
          <a:off x="8110538" y="10186988"/>
          <a:ext cx="2381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12</xdr:row>
      <xdr:rowOff>47625</xdr:rowOff>
    </xdr:from>
    <xdr:to>
      <xdr:col>5</xdr:col>
      <xdr:colOff>457200</xdr:colOff>
      <xdr:row>16</xdr:row>
      <xdr:rowOff>114300</xdr:rowOff>
    </xdr:to>
    <xdr:sp macro="" textlink="">
      <xdr:nvSpPr>
        <xdr:cNvPr id="64" name="TextBox 63"/>
        <xdr:cNvSpPr txBox="1"/>
      </xdr:nvSpPr>
      <xdr:spPr>
        <a:xfrm>
          <a:off x="3000375" y="2647950"/>
          <a:ext cx="11430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Any expenditure incurred before requested period range</a:t>
          </a:r>
        </a:p>
      </xdr:txBody>
    </xdr:sp>
    <xdr:clientData/>
  </xdr:twoCellAnchor>
  <xdr:twoCellAnchor>
    <xdr:from>
      <xdr:col>5</xdr:col>
      <xdr:colOff>533400</xdr:colOff>
      <xdr:row>12</xdr:row>
      <xdr:rowOff>47625</xdr:rowOff>
    </xdr:from>
    <xdr:to>
      <xdr:col>6</xdr:col>
      <xdr:colOff>723899</xdr:colOff>
      <xdr:row>16</xdr:row>
      <xdr:rowOff>133350</xdr:rowOff>
    </xdr:to>
    <xdr:sp macro="" textlink="">
      <xdr:nvSpPr>
        <xdr:cNvPr id="65" name="TextBox 64"/>
        <xdr:cNvSpPr txBox="1"/>
      </xdr:nvSpPr>
      <xdr:spPr>
        <a:xfrm>
          <a:off x="4219575" y="2647950"/>
          <a:ext cx="990599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Expenditure</a:t>
          </a:r>
          <a:r>
            <a:rPr lang="en-GB" sz="1100" baseline="0"/>
            <a:t> incurred in requested period range</a:t>
          </a:r>
          <a:endParaRPr lang="en-GB" sz="1100"/>
        </a:p>
      </xdr:txBody>
    </xdr:sp>
    <xdr:clientData/>
  </xdr:twoCellAnchor>
  <xdr:twoCellAnchor>
    <xdr:from>
      <xdr:col>5</xdr:col>
      <xdr:colOff>228600</xdr:colOff>
      <xdr:row>16</xdr:row>
      <xdr:rowOff>104774</xdr:rowOff>
    </xdr:from>
    <xdr:to>
      <xdr:col>5</xdr:col>
      <xdr:colOff>238125</xdr:colOff>
      <xdr:row>18</xdr:row>
      <xdr:rowOff>19049</xdr:rowOff>
    </xdr:to>
    <xdr:cxnSp macro="">
      <xdr:nvCxnSpPr>
        <xdr:cNvPr id="67" name="Straight Arrow Connector 66"/>
        <xdr:cNvCxnSpPr/>
      </xdr:nvCxnSpPr>
      <xdr:spPr>
        <a:xfrm rot="16200000" flipH="1">
          <a:off x="3762375" y="3657599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16</xdr:row>
      <xdr:rowOff>133349</xdr:rowOff>
    </xdr:from>
    <xdr:to>
      <xdr:col>6</xdr:col>
      <xdr:colOff>238125</xdr:colOff>
      <xdr:row>18</xdr:row>
      <xdr:rowOff>47624</xdr:rowOff>
    </xdr:to>
    <xdr:cxnSp macro="">
      <xdr:nvCxnSpPr>
        <xdr:cNvPr id="69" name="Straight Arrow Connector 68"/>
        <xdr:cNvCxnSpPr>
          <a:stCxn id="65" idx="2"/>
        </xdr:cNvCxnSpPr>
      </xdr:nvCxnSpPr>
      <xdr:spPr>
        <a:xfrm rot="16200000" flipH="1">
          <a:off x="4562475" y="3686174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12</xdr:row>
      <xdr:rowOff>114301</xdr:rowOff>
    </xdr:from>
    <xdr:to>
      <xdr:col>8</xdr:col>
      <xdr:colOff>0</xdr:colOff>
      <xdr:row>16</xdr:row>
      <xdr:rowOff>180975</xdr:rowOff>
    </xdr:to>
    <xdr:sp macro="" textlink="">
      <xdr:nvSpPr>
        <xdr:cNvPr id="70" name="TextBox 69"/>
        <xdr:cNvSpPr txBox="1"/>
      </xdr:nvSpPr>
      <xdr:spPr>
        <a:xfrm>
          <a:off x="5295900" y="2714626"/>
          <a:ext cx="1352550" cy="8667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Total </a:t>
          </a:r>
          <a:r>
            <a:rPr lang="en-GB" sz="1100" baseline="0"/>
            <a:t> expenditure to  end period requested ie. to 200912 or July 2010</a:t>
          </a:r>
          <a:endParaRPr lang="en-GB" sz="1100"/>
        </a:p>
      </xdr:txBody>
    </xdr:sp>
    <xdr:clientData/>
  </xdr:twoCellAnchor>
  <xdr:twoCellAnchor>
    <xdr:from>
      <xdr:col>8</xdr:col>
      <xdr:colOff>428625</xdr:colOff>
      <xdr:row>13</xdr:row>
      <xdr:rowOff>66675</xdr:rowOff>
    </xdr:from>
    <xdr:to>
      <xdr:col>8</xdr:col>
      <xdr:colOff>1619250</xdr:colOff>
      <xdr:row>15</xdr:row>
      <xdr:rowOff>104775</xdr:rowOff>
    </xdr:to>
    <xdr:sp macro="" textlink="">
      <xdr:nvSpPr>
        <xdr:cNvPr id="71" name="TextBox 70"/>
        <xdr:cNvSpPr txBox="1"/>
      </xdr:nvSpPr>
      <xdr:spPr>
        <a:xfrm>
          <a:off x="7077075" y="2867025"/>
          <a:ext cx="1190625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budget available</a:t>
          </a:r>
          <a:endParaRPr lang="en-GB" sz="1100"/>
        </a:p>
      </xdr:txBody>
    </xdr:sp>
    <xdr:clientData/>
  </xdr:twoCellAnchor>
  <xdr:twoCellAnchor>
    <xdr:from>
      <xdr:col>7</xdr:col>
      <xdr:colOff>685799</xdr:colOff>
      <xdr:row>16</xdr:row>
      <xdr:rowOff>180975</xdr:rowOff>
    </xdr:from>
    <xdr:to>
      <xdr:col>7</xdr:col>
      <xdr:colOff>695324</xdr:colOff>
      <xdr:row>18</xdr:row>
      <xdr:rowOff>9525</xdr:rowOff>
    </xdr:to>
    <xdr:cxnSp macro="">
      <xdr:nvCxnSpPr>
        <xdr:cNvPr id="72" name="Straight Arrow Connector 71"/>
        <xdr:cNvCxnSpPr>
          <a:stCxn id="70" idx="2"/>
        </xdr:cNvCxnSpPr>
      </xdr:nvCxnSpPr>
      <xdr:spPr>
        <a:xfrm rot="16200000" flipH="1">
          <a:off x="5862637" y="3690937"/>
          <a:ext cx="228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1023938</xdr:colOff>
      <xdr:row>15</xdr:row>
      <xdr:rowOff>104774</xdr:rowOff>
    </xdr:from>
    <xdr:to>
      <xdr:col>8</xdr:col>
      <xdr:colOff>1028703</xdr:colOff>
      <xdr:row>18</xdr:row>
      <xdr:rowOff>2</xdr:rowOff>
    </xdr:to>
    <xdr:cxnSp macro="">
      <xdr:nvCxnSpPr>
        <xdr:cNvPr id="73" name="Straight Arrow Connector 72"/>
        <xdr:cNvCxnSpPr>
          <a:stCxn id="71" idx="2"/>
        </xdr:cNvCxnSpPr>
      </xdr:nvCxnSpPr>
      <xdr:spPr>
        <a:xfrm rot="16200000" flipH="1">
          <a:off x="7427119" y="3550443"/>
          <a:ext cx="495303" cy="476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30</xdr:row>
      <xdr:rowOff>19050</xdr:rowOff>
    </xdr:from>
    <xdr:to>
      <xdr:col>15</xdr:col>
      <xdr:colOff>123825</xdr:colOff>
      <xdr:row>35</xdr:row>
      <xdr:rowOff>0</xdr:rowOff>
    </xdr:to>
    <xdr:sp macro="" textlink="">
      <xdr:nvSpPr>
        <xdr:cNvPr id="74" name="TextBox 73"/>
        <xdr:cNvSpPr txBox="1"/>
      </xdr:nvSpPr>
      <xdr:spPr>
        <a:xfrm>
          <a:off x="9906000" y="6219825"/>
          <a:ext cx="312420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GB" sz="1100"/>
        </a:p>
        <a:p>
          <a:r>
            <a:rPr lang="en-GB" sz="1100"/>
            <a:t>May be allowable through</a:t>
          </a:r>
          <a:r>
            <a:rPr lang="en-GB" sz="1100" baseline="0"/>
            <a:t> virement from other budget headers. </a:t>
          </a:r>
          <a:r>
            <a:rPr lang="en-GB" sz="1100"/>
            <a:t>Rules</a:t>
          </a:r>
          <a:r>
            <a:rPr lang="en-GB" sz="1100" baseline="0"/>
            <a:t> of sponsor need to be checked . If in doubt contact RGC for advice</a:t>
          </a:r>
          <a:endParaRPr lang="en-GB" sz="1100"/>
        </a:p>
      </xdr:txBody>
    </xdr:sp>
    <xdr:clientData/>
  </xdr:twoCellAnchor>
  <xdr:twoCellAnchor>
    <xdr:from>
      <xdr:col>10</xdr:col>
      <xdr:colOff>85725</xdr:colOff>
      <xdr:row>13</xdr:row>
      <xdr:rowOff>104774</xdr:rowOff>
    </xdr:from>
    <xdr:to>
      <xdr:col>12</xdr:col>
      <xdr:colOff>523875</xdr:colOff>
      <xdr:row>22</xdr:row>
      <xdr:rowOff>171449</xdr:rowOff>
    </xdr:to>
    <xdr:sp macro="" textlink="">
      <xdr:nvSpPr>
        <xdr:cNvPr id="75" name="TextBox 74"/>
        <xdr:cNvSpPr txBox="1"/>
      </xdr:nvSpPr>
      <xdr:spPr>
        <a:xfrm>
          <a:off x="9944100" y="2905124"/>
          <a:ext cx="165735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Funds</a:t>
          </a:r>
          <a:r>
            <a:rPr lang="en-GB" sz="1100" baseline="0"/>
            <a:t> still available in budget.  However salary budget may be fully committed  and so may not be available to cover other expenditure. Rules on virement fromsalary budget should also be checked.</a:t>
          </a:r>
        </a:p>
      </xdr:txBody>
    </xdr:sp>
    <xdr:clientData/>
  </xdr:twoCellAnchor>
  <xdr:twoCellAnchor>
    <xdr:from>
      <xdr:col>1</xdr:col>
      <xdr:colOff>38100</xdr:colOff>
      <xdr:row>14</xdr:row>
      <xdr:rowOff>9524</xdr:rowOff>
    </xdr:from>
    <xdr:to>
      <xdr:col>2</xdr:col>
      <xdr:colOff>1438275</xdr:colOff>
      <xdr:row>17</xdr:row>
      <xdr:rowOff>152399</xdr:rowOff>
    </xdr:to>
    <xdr:sp macro="" textlink="">
      <xdr:nvSpPr>
        <xdr:cNvPr id="76" name="TextBox 75"/>
        <xdr:cNvSpPr txBox="1"/>
      </xdr:nvSpPr>
      <xdr:spPr>
        <a:xfrm>
          <a:off x="647700" y="3009899"/>
          <a:ext cx="14573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Budget controlled by Principal Investigator</a:t>
          </a:r>
        </a:p>
      </xdr:txBody>
    </xdr:sp>
    <xdr:clientData/>
  </xdr:twoCellAnchor>
  <xdr:twoCellAnchor>
    <xdr:from>
      <xdr:col>1</xdr:col>
      <xdr:colOff>599282</xdr:colOff>
      <xdr:row>17</xdr:row>
      <xdr:rowOff>143668</xdr:rowOff>
    </xdr:from>
    <xdr:to>
      <xdr:col>1</xdr:col>
      <xdr:colOff>600870</xdr:colOff>
      <xdr:row>21</xdr:row>
      <xdr:rowOff>96043</xdr:rowOff>
    </xdr:to>
    <xdr:cxnSp macro="">
      <xdr:nvCxnSpPr>
        <xdr:cNvPr id="77" name="Straight Arrow Connector 76"/>
        <xdr:cNvCxnSpPr/>
      </xdr:nvCxnSpPr>
      <xdr:spPr>
        <a:xfrm rot="5400000">
          <a:off x="833438" y="4119562"/>
          <a:ext cx="75247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45</xdr:row>
      <xdr:rowOff>9524</xdr:rowOff>
    </xdr:from>
    <xdr:to>
      <xdr:col>3</xdr:col>
      <xdr:colOff>0</xdr:colOff>
      <xdr:row>49</xdr:row>
      <xdr:rowOff>161924</xdr:rowOff>
    </xdr:to>
    <xdr:sp macro="" textlink="">
      <xdr:nvSpPr>
        <xdr:cNvPr id="78" name="TextBox 77"/>
        <xdr:cNvSpPr txBox="1"/>
      </xdr:nvSpPr>
      <xdr:spPr>
        <a:xfrm>
          <a:off x="695325" y="9363074"/>
          <a:ext cx="14097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 baseline="0"/>
            <a:t>PI/COI time, Estates, Indirect costs controlled by RGC</a:t>
          </a:r>
        </a:p>
        <a:p>
          <a:r>
            <a:rPr lang="en-GB" sz="1100" baseline="0"/>
            <a:t>Facilities budget controlled by dept</a:t>
          </a:r>
        </a:p>
        <a:p>
          <a:endParaRPr lang="en-GB" sz="1100"/>
        </a:p>
      </xdr:txBody>
    </xdr:sp>
    <xdr:clientData/>
  </xdr:twoCellAnchor>
  <xdr:twoCellAnchor>
    <xdr:from>
      <xdr:col>2</xdr:col>
      <xdr:colOff>647700</xdr:colOff>
      <xdr:row>39</xdr:row>
      <xdr:rowOff>180975</xdr:rowOff>
    </xdr:from>
    <xdr:to>
      <xdr:col>2</xdr:col>
      <xdr:colOff>1266825</xdr:colOff>
      <xdr:row>45</xdr:row>
      <xdr:rowOff>9527</xdr:rowOff>
    </xdr:to>
    <xdr:cxnSp macro="">
      <xdr:nvCxnSpPr>
        <xdr:cNvPr id="79" name="Straight Arrow Connector 78"/>
        <xdr:cNvCxnSpPr/>
      </xdr:nvCxnSpPr>
      <xdr:spPr>
        <a:xfrm rot="16200000" flipV="1">
          <a:off x="1395412" y="8653463"/>
          <a:ext cx="1181102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704850</xdr:colOff>
      <xdr:row>34</xdr:row>
      <xdr:rowOff>171450</xdr:rowOff>
    </xdr:from>
    <xdr:to>
      <xdr:col>2</xdr:col>
      <xdr:colOff>1285875</xdr:colOff>
      <xdr:row>45</xdr:row>
      <xdr:rowOff>9525</xdr:rowOff>
    </xdr:to>
    <xdr:cxnSp macro="">
      <xdr:nvCxnSpPr>
        <xdr:cNvPr id="80" name="Straight Arrow Connector 79"/>
        <xdr:cNvCxnSpPr/>
      </xdr:nvCxnSpPr>
      <xdr:spPr>
        <a:xfrm rot="16200000" flipV="1">
          <a:off x="919163" y="8177212"/>
          <a:ext cx="21907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514351</xdr:colOff>
      <xdr:row>20</xdr:row>
      <xdr:rowOff>123825</xdr:rowOff>
    </xdr:from>
    <xdr:to>
      <xdr:col>10</xdr:col>
      <xdr:colOff>76201</xdr:colOff>
      <xdr:row>20</xdr:row>
      <xdr:rowOff>123825</xdr:rowOff>
    </xdr:to>
    <xdr:cxnSp macro="">
      <xdr:nvCxnSpPr>
        <xdr:cNvPr id="81" name="Straight Connector 80"/>
        <xdr:cNvCxnSpPr/>
      </xdr:nvCxnSpPr>
      <xdr:spPr>
        <a:xfrm rot="10800000">
          <a:off x="8848726" y="4324350"/>
          <a:ext cx="1085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514349</xdr:colOff>
      <xdr:row>20</xdr:row>
      <xdr:rowOff>133350</xdr:rowOff>
    </xdr:from>
    <xdr:to>
      <xdr:col>9</xdr:col>
      <xdr:colOff>523874</xdr:colOff>
      <xdr:row>22</xdr:row>
      <xdr:rowOff>38100</xdr:rowOff>
    </xdr:to>
    <xdr:cxnSp macro="">
      <xdr:nvCxnSpPr>
        <xdr:cNvPr id="82" name="Straight Arrow Connector 81"/>
        <xdr:cNvCxnSpPr/>
      </xdr:nvCxnSpPr>
      <xdr:spPr>
        <a:xfrm rot="16200000" flipH="1">
          <a:off x="8701087" y="4481512"/>
          <a:ext cx="3048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733425</xdr:colOff>
      <xdr:row>32</xdr:row>
      <xdr:rowOff>1</xdr:rowOff>
    </xdr:from>
    <xdr:to>
      <xdr:col>10</xdr:col>
      <xdr:colOff>47625</xdr:colOff>
      <xdr:row>32</xdr:row>
      <xdr:rowOff>9526</xdr:rowOff>
    </xdr:to>
    <xdr:cxnSp macro="">
      <xdr:nvCxnSpPr>
        <xdr:cNvPr id="83" name="Straight Connector 82"/>
        <xdr:cNvCxnSpPr/>
      </xdr:nvCxnSpPr>
      <xdr:spPr>
        <a:xfrm rot="10800000">
          <a:off x="9067800" y="6600826"/>
          <a:ext cx="8382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723901</xdr:colOff>
      <xdr:row>30</xdr:row>
      <xdr:rowOff>171450</xdr:rowOff>
    </xdr:from>
    <xdr:to>
      <xdr:col>9</xdr:col>
      <xdr:colOff>733426</xdr:colOff>
      <xdr:row>31</xdr:row>
      <xdr:rowOff>190500</xdr:rowOff>
    </xdr:to>
    <xdr:cxnSp macro="">
      <xdr:nvCxnSpPr>
        <xdr:cNvPr id="84" name="Straight Arrow Connector 83"/>
        <xdr:cNvCxnSpPr/>
      </xdr:nvCxnSpPr>
      <xdr:spPr>
        <a:xfrm rot="16200000" flipV="1">
          <a:off x="8953501" y="6477000"/>
          <a:ext cx="219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571501</xdr:colOff>
      <xdr:row>23</xdr:row>
      <xdr:rowOff>28575</xdr:rowOff>
    </xdr:from>
    <xdr:to>
      <xdr:col>14</xdr:col>
      <xdr:colOff>533401</xdr:colOff>
      <xdr:row>30</xdr:row>
      <xdr:rowOff>0</xdr:rowOff>
    </xdr:to>
    <xdr:sp macro="" textlink="">
      <xdr:nvSpPr>
        <xdr:cNvPr id="85" name="TextBox 84"/>
        <xdr:cNvSpPr txBox="1"/>
      </xdr:nvSpPr>
      <xdr:spPr>
        <a:xfrm>
          <a:off x="11039476" y="4829175"/>
          <a:ext cx="1790700" cy="1371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This is an overspend against budget and needs to be addressed. </a:t>
          </a:r>
          <a:r>
            <a:rPr lang="en-GB" sz="1100" baseline="0"/>
            <a:t> You may be able to cover this from other budget headers but the sponsor's rules need to be checked</a:t>
          </a:r>
          <a:endParaRPr lang="en-GB" sz="1100"/>
        </a:p>
      </xdr:txBody>
    </xdr:sp>
    <xdr:clientData/>
  </xdr:twoCellAnchor>
  <xdr:twoCellAnchor>
    <xdr:from>
      <xdr:col>9</xdr:col>
      <xdr:colOff>1485901</xdr:colOff>
      <xdr:row>26</xdr:row>
      <xdr:rowOff>152400</xdr:rowOff>
    </xdr:from>
    <xdr:to>
      <xdr:col>11</xdr:col>
      <xdr:colOff>561976</xdr:colOff>
      <xdr:row>29</xdr:row>
      <xdr:rowOff>66675</xdr:rowOff>
    </xdr:to>
    <xdr:cxnSp macro="">
      <xdr:nvCxnSpPr>
        <xdr:cNvPr id="86" name="Straight Arrow Connector 85"/>
        <xdr:cNvCxnSpPr/>
      </xdr:nvCxnSpPr>
      <xdr:spPr>
        <a:xfrm rot="10800000">
          <a:off x="9820276" y="5553075"/>
          <a:ext cx="1209675" cy="514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36</xdr:row>
      <xdr:rowOff>0</xdr:rowOff>
    </xdr:from>
    <xdr:to>
      <xdr:col>14</xdr:col>
      <xdr:colOff>333375</xdr:colOff>
      <xdr:row>43</xdr:row>
      <xdr:rowOff>9525</xdr:rowOff>
    </xdr:to>
    <xdr:sp macro="" textlink="">
      <xdr:nvSpPr>
        <xdr:cNvPr id="87" name="TextBox 86"/>
        <xdr:cNvSpPr txBox="1"/>
      </xdr:nvSpPr>
      <xdr:spPr>
        <a:xfrm>
          <a:off x="10467975" y="7400925"/>
          <a:ext cx="2162175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An overspend in the Directly Allocated budget areas should be ignored except</a:t>
          </a:r>
          <a:r>
            <a:rPr lang="en-GB" sz="1100" baseline="0"/>
            <a:t> in the case of facilities. If an overspend occurs under facilities  the department needs to be alerted . The charges should equal the budget.</a:t>
          </a:r>
          <a:endParaRPr lang="en-GB" sz="1100"/>
        </a:p>
      </xdr:txBody>
    </xdr:sp>
    <xdr:clientData/>
  </xdr:twoCellAnchor>
  <xdr:twoCellAnchor>
    <xdr:from>
      <xdr:col>9</xdr:col>
      <xdr:colOff>1485900</xdr:colOff>
      <xdr:row>35</xdr:row>
      <xdr:rowOff>133350</xdr:rowOff>
    </xdr:from>
    <xdr:to>
      <xdr:col>11</xdr:col>
      <xdr:colOff>0</xdr:colOff>
      <xdr:row>41</xdr:row>
      <xdr:rowOff>0</xdr:rowOff>
    </xdr:to>
    <xdr:cxnSp macro="">
      <xdr:nvCxnSpPr>
        <xdr:cNvPr id="88" name="Straight Arrow Connector 87"/>
        <xdr:cNvCxnSpPr/>
      </xdr:nvCxnSpPr>
      <xdr:spPr>
        <a:xfrm rot="16200000" flipV="1">
          <a:off x="9610725" y="7543800"/>
          <a:ext cx="1066800" cy="647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44</xdr:row>
      <xdr:rowOff>180975</xdr:rowOff>
    </xdr:from>
    <xdr:to>
      <xdr:col>10</xdr:col>
      <xdr:colOff>238125</xdr:colOff>
      <xdr:row>48</xdr:row>
      <xdr:rowOff>133350</xdr:rowOff>
    </xdr:to>
    <xdr:sp macro="" textlink="">
      <xdr:nvSpPr>
        <xdr:cNvPr id="89" name="TextBox 88"/>
        <xdr:cNvSpPr txBox="1"/>
      </xdr:nvSpPr>
      <xdr:spPr>
        <a:xfrm>
          <a:off x="6886575" y="9334500"/>
          <a:ext cx="3209925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Overall the project is underspent.</a:t>
          </a:r>
          <a:r>
            <a:rPr lang="en-GB" sz="1100" baseline="0"/>
            <a:t>  However it is advisable to subtract the balances remaining in the DA budgets  to give a picture on the balance remaining  for future expenditure.</a:t>
          </a:r>
          <a:endParaRPr lang="en-GB" sz="1100"/>
        </a:p>
      </xdr:txBody>
    </xdr:sp>
    <xdr:clientData/>
  </xdr:twoCellAnchor>
  <xdr:twoCellAnchor>
    <xdr:from>
      <xdr:col>9</xdr:col>
      <xdr:colOff>504032</xdr:colOff>
      <xdr:row>43</xdr:row>
      <xdr:rowOff>296069</xdr:rowOff>
    </xdr:from>
    <xdr:to>
      <xdr:col>9</xdr:col>
      <xdr:colOff>505620</xdr:colOff>
      <xdr:row>44</xdr:row>
      <xdr:rowOff>181769</xdr:rowOff>
    </xdr:to>
    <xdr:cxnSp macro="">
      <xdr:nvCxnSpPr>
        <xdr:cNvPr id="90" name="Straight Arrow Connector 89"/>
        <xdr:cNvCxnSpPr/>
      </xdr:nvCxnSpPr>
      <xdr:spPr>
        <a:xfrm rot="5400000" flipH="1" flipV="1">
          <a:off x="8720138" y="9215438"/>
          <a:ext cx="238125" cy="158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12</xdr:row>
      <xdr:rowOff>47625</xdr:rowOff>
    </xdr:from>
    <xdr:to>
      <xdr:col>5</xdr:col>
      <xdr:colOff>457200</xdr:colOff>
      <xdr:row>16</xdr:row>
      <xdr:rowOff>114300</xdr:rowOff>
    </xdr:to>
    <xdr:sp macro="" textlink="">
      <xdr:nvSpPr>
        <xdr:cNvPr id="91" name="TextBox 90"/>
        <xdr:cNvSpPr txBox="1"/>
      </xdr:nvSpPr>
      <xdr:spPr>
        <a:xfrm>
          <a:off x="3000375" y="2647950"/>
          <a:ext cx="114300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Any expenditure incurred before requested period range</a:t>
          </a:r>
        </a:p>
      </xdr:txBody>
    </xdr:sp>
    <xdr:clientData/>
  </xdr:twoCellAnchor>
  <xdr:twoCellAnchor>
    <xdr:from>
      <xdr:col>5</xdr:col>
      <xdr:colOff>533400</xdr:colOff>
      <xdr:row>12</xdr:row>
      <xdr:rowOff>47625</xdr:rowOff>
    </xdr:from>
    <xdr:to>
      <xdr:col>6</xdr:col>
      <xdr:colOff>723899</xdr:colOff>
      <xdr:row>16</xdr:row>
      <xdr:rowOff>133350</xdr:rowOff>
    </xdr:to>
    <xdr:sp macro="" textlink="">
      <xdr:nvSpPr>
        <xdr:cNvPr id="92" name="TextBox 91"/>
        <xdr:cNvSpPr txBox="1"/>
      </xdr:nvSpPr>
      <xdr:spPr>
        <a:xfrm>
          <a:off x="4219575" y="2647950"/>
          <a:ext cx="990599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Expenditure</a:t>
          </a:r>
          <a:r>
            <a:rPr lang="en-GB" sz="1100" baseline="0"/>
            <a:t> incurred in requested period range</a:t>
          </a:r>
          <a:endParaRPr lang="en-GB" sz="1100"/>
        </a:p>
      </xdr:txBody>
    </xdr:sp>
    <xdr:clientData/>
  </xdr:twoCellAnchor>
  <xdr:twoCellAnchor>
    <xdr:from>
      <xdr:col>5</xdr:col>
      <xdr:colOff>228600</xdr:colOff>
      <xdr:row>16</xdr:row>
      <xdr:rowOff>104774</xdr:rowOff>
    </xdr:from>
    <xdr:to>
      <xdr:col>5</xdr:col>
      <xdr:colOff>238125</xdr:colOff>
      <xdr:row>18</xdr:row>
      <xdr:rowOff>19049</xdr:rowOff>
    </xdr:to>
    <xdr:cxnSp macro="">
      <xdr:nvCxnSpPr>
        <xdr:cNvPr id="93" name="Straight Arrow Connector 92"/>
        <xdr:cNvCxnSpPr/>
      </xdr:nvCxnSpPr>
      <xdr:spPr>
        <a:xfrm rot="16200000" flipH="1">
          <a:off x="3762375" y="3657599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16</xdr:row>
      <xdr:rowOff>133349</xdr:rowOff>
    </xdr:from>
    <xdr:to>
      <xdr:col>6</xdr:col>
      <xdr:colOff>238125</xdr:colOff>
      <xdr:row>18</xdr:row>
      <xdr:rowOff>47624</xdr:rowOff>
    </xdr:to>
    <xdr:cxnSp macro="">
      <xdr:nvCxnSpPr>
        <xdr:cNvPr id="94" name="Straight Arrow Connector 93"/>
        <xdr:cNvCxnSpPr>
          <a:stCxn id="92" idx="2"/>
        </xdr:cNvCxnSpPr>
      </xdr:nvCxnSpPr>
      <xdr:spPr>
        <a:xfrm rot="16200000" flipH="1">
          <a:off x="4562475" y="3686174"/>
          <a:ext cx="31432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50"/>
  <sheetViews>
    <sheetView tabSelected="1" zoomScale="90" zoomScaleNormal="90" zoomScaleSheetLayoutView="100" workbookViewId="0">
      <selection activeCell="A2" sqref="A2"/>
    </sheetView>
  </sheetViews>
  <sheetFormatPr defaultRowHeight="15"/>
  <cols>
    <col min="3" max="3" width="13.28515625" customWidth="1"/>
    <col min="5" max="5" width="14.5703125" customWidth="1"/>
    <col min="6" max="7" width="12" customWidth="1"/>
    <col min="8" max="8" width="20.42578125" customWidth="1"/>
    <col min="9" max="9" width="25.28515625" bestFit="1" customWidth="1"/>
    <col min="10" max="10" width="22.85546875" customWidth="1"/>
    <col min="11" max="11" width="20.7109375" customWidth="1"/>
  </cols>
  <sheetData>
    <row r="1" spans="2:13" ht="15.75">
      <c r="B1" s="120"/>
      <c r="C1" s="30"/>
      <c r="D1" s="30"/>
      <c r="E1" s="30"/>
      <c r="F1" s="30"/>
      <c r="G1" s="30"/>
      <c r="H1" s="30"/>
      <c r="I1" s="30"/>
      <c r="K1" s="1"/>
    </row>
    <row r="2" spans="2:13" ht="20.25">
      <c r="B2" s="31"/>
      <c r="C2" s="31"/>
      <c r="D2" s="31"/>
      <c r="E2" s="31"/>
      <c r="F2" s="32"/>
      <c r="G2" s="34" t="s">
        <v>0</v>
      </c>
      <c r="H2" s="31"/>
      <c r="I2" s="31"/>
      <c r="K2" s="1"/>
    </row>
    <row r="3" spans="2:13" ht="20.25">
      <c r="B3" s="31"/>
      <c r="C3" s="31"/>
      <c r="D3" s="31"/>
      <c r="E3" s="31"/>
      <c r="F3" s="32"/>
      <c r="G3" s="35" t="s">
        <v>116</v>
      </c>
      <c r="H3" s="31"/>
      <c r="I3" s="31"/>
      <c r="K3" s="1"/>
    </row>
    <row r="4" spans="2:13" ht="15.75">
      <c r="B4" s="31"/>
      <c r="C4" s="31"/>
      <c r="D4" s="31"/>
      <c r="E4" s="31"/>
      <c r="F4" s="32"/>
      <c r="G4" s="36" t="s">
        <v>1</v>
      </c>
      <c r="H4" s="31"/>
      <c r="I4" s="31"/>
      <c r="K4" s="1"/>
    </row>
    <row r="5" spans="2:13" ht="15.75">
      <c r="B5" s="31"/>
      <c r="C5" s="31"/>
      <c r="D5" s="31"/>
      <c r="E5" s="31"/>
      <c r="F5" s="32"/>
      <c r="G5" s="36"/>
      <c r="H5" s="31"/>
      <c r="I5" s="31"/>
      <c r="K5" s="1"/>
    </row>
    <row r="6" spans="2:13" ht="20.25">
      <c r="B6" s="39" t="s">
        <v>6</v>
      </c>
      <c r="C6" s="39"/>
      <c r="D6" s="40"/>
      <c r="E6" s="39" t="s">
        <v>111</v>
      </c>
      <c r="F6" s="41"/>
      <c r="G6" s="40"/>
      <c r="H6" s="40"/>
      <c r="I6" s="40"/>
      <c r="K6" s="1"/>
    </row>
    <row r="7" spans="2:13">
      <c r="B7" s="31"/>
      <c r="C7" s="31"/>
      <c r="D7" s="31"/>
      <c r="E7" s="31"/>
      <c r="F7" s="32"/>
      <c r="G7" s="31"/>
      <c r="H7" s="31"/>
      <c r="I7" s="31"/>
      <c r="K7" s="1"/>
    </row>
    <row r="8" spans="2:13" ht="20.25">
      <c r="B8" s="9" t="s">
        <v>7</v>
      </c>
      <c r="C8" s="9"/>
      <c r="D8" s="31"/>
      <c r="E8" s="8" t="s">
        <v>112</v>
      </c>
      <c r="F8" s="32"/>
      <c r="G8" s="31"/>
      <c r="H8" s="35"/>
      <c r="I8" s="35"/>
      <c r="K8" s="1"/>
    </row>
    <row r="9" spans="2:13">
      <c r="B9" s="9" t="s">
        <v>8</v>
      </c>
      <c r="C9" s="9"/>
      <c r="D9" s="31"/>
      <c r="E9" s="8" t="s">
        <v>113</v>
      </c>
      <c r="F9" s="32"/>
      <c r="G9" s="31"/>
      <c r="H9" s="31"/>
      <c r="I9" s="31"/>
      <c r="K9" s="1"/>
    </row>
    <row r="10" spans="2:13">
      <c r="B10" s="9"/>
      <c r="C10" s="9"/>
      <c r="D10" s="31"/>
      <c r="E10" s="9"/>
      <c r="F10" s="32"/>
      <c r="G10" s="31"/>
      <c r="H10" s="31"/>
      <c r="I10" s="31"/>
      <c r="K10" s="1"/>
    </row>
    <row r="11" spans="2:13" ht="15.75">
      <c r="B11" s="9"/>
      <c r="C11" s="9"/>
      <c r="D11" s="31"/>
      <c r="E11" s="9"/>
      <c r="F11" s="32"/>
      <c r="G11" s="31"/>
      <c r="H11" s="31"/>
      <c r="I11" s="31"/>
      <c r="J11" s="31"/>
      <c r="K11" s="31"/>
      <c r="L11" s="30"/>
      <c r="M11" s="30"/>
    </row>
    <row r="12" spans="2:13" ht="15.75">
      <c r="B12" s="36" t="s">
        <v>9</v>
      </c>
      <c r="C12" s="9"/>
      <c r="D12" s="31"/>
      <c r="E12" s="9"/>
      <c r="F12" s="32"/>
      <c r="G12" s="31"/>
      <c r="H12" s="31"/>
      <c r="I12" s="31"/>
      <c r="J12" s="31"/>
      <c r="K12" s="31"/>
      <c r="L12" s="30"/>
      <c r="M12" s="30"/>
    </row>
    <row r="13" spans="2:13" ht="15.75">
      <c r="B13" s="10"/>
      <c r="C13" s="10"/>
      <c r="D13" s="10"/>
      <c r="E13" s="31"/>
      <c r="F13" s="21"/>
      <c r="G13" s="26"/>
      <c r="H13" s="26"/>
      <c r="I13" s="26"/>
      <c r="J13" s="26"/>
      <c r="K13" s="56"/>
      <c r="L13" s="30"/>
      <c r="M13" s="30"/>
    </row>
    <row r="14" spans="2:13" ht="15.75">
      <c r="B14" s="10"/>
      <c r="C14" s="10"/>
      <c r="D14" s="10"/>
      <c r="E14" s="31"/>
      <c r="F14" s="21"/>
      <c r="G14" s="26"/>
      <c r="H14" s="26"/>
      <c r="I14" s="26"/>
      <c r="J14" s="26"/>
      <c r="K14" s="56"/>
      <c r="L14" s="30"/>
      <c r="M14" s="30"/>
    </row>
    <row r="15" spans="2:13" ht="15.75">
      <c r="B15" s="10"/>
      <c r="C15" s="10"/>
      <c r="D15" s="10"/>
      <c r="E15" s="31"/>
      <c r="F15" s="21"/>
      <c r="G15" s="26"/>
      <c r="H15" s="26"/>
      <c r="I15" s="26"/>
      <c r="J15" s="26"/>
      <c r="K15" s="56"/>
      <c r="L15" s="30"/>
      <c r="M15" s="30"/>
    </row>
    <row r="16" spans="2:13" ht="15.75">
      <c r="B16" s="10"/>
      <c r="C16" s="10"/>
      <c r="D16" s="10"/>
      <c r="E16" s="31"/>
      <c r="F16" s="21"/>
      <c r="G16" s="26"/>
      <c r="H16" s="26"/>
      <c r="I16" s="26"/>
      <c r="J16" s="26"/>
      <c r="K16" s="56"/>
      <c r="L16" s="30"/>
      <c r="M16" s="30"/>
    </row>
    <row r="17" spans="2:13" ht="15.75">
      <c r="B17" s="10"/>
      <c r="C17" s="10"/>
      <c r="D17" s="10"/>
      <c r="E17" s="31"/>
      <c r="F17" s="21"/>
      <c r="G17" s="26"/>
      <c r="H17" s="26"/>
      <c r="I17" s="26"/>
      <c r="J17" s="26"/>
      <c r="K17" s="56"/>
      <c r="L17" s="30"/>
      <c r="M17" s="30"/>
    </row>
    <row r="18" spans="2:13" ht="15.75">
      <c r="B18" s="10"/>
      <c r="C18" s="10"/>
      <c r="D18" s="10"/>
      <c r="E18" s="31"/>
      <c r="F18" s="21"/>
      <c r="G18" s="26"/>
      <c r="H18" s="26"/>
      <c r="I18" s="26"/>
      <c r="J18" s="26"/>
      <c r="K18" s="56"/>
      <c r="L18" s="30"/>
      <c r="M18" s="30"/>
    </row>
    <row r="19" spans="2:13" ht="15.75" customHeight="1">
      <c r="B19" s="46" t="s">
        <v>27</v>
      </c>
      <c r="C19" s="46"/>
      <c r="D19" s="2"/>
      <c r="E19" s="13"/>
      <c r="F19" s="2" t="s">
        <v>28</v>
      </c>
      <c r="G19" s="2" t="s">
        <v>29</v>
      </c>
      <c r="H19" s="113" t="s">
        <v>32</v>
      </c>
      <c r="I19" s="113" t="s">
        <v>33</v>
      </c>
      <c r="J19" s="113" t="s">
        <v>34</v>
      </c>
      <c r="K19" s="31"/>
      <c r="L19" s="30"/>
      <c r="M19" s="30"/>
    </row>
    <row r="20" spans="2:13" ht="15.75">
      <c r="B20" s="2"/>
      <c r="C20" s="2"/>
      <c r="D20" s="2"/>
      <c r="E20" s="2"/>
      <c r="F20" s="57" t="s">
        <v>35</v>
      </c>
      <c r="G20" s="57" t="s">
        <v>36</v>
      </c>
      <c r="H20" s="113"/>
      <c r="I20" s="114"/>
      <c r="J20" s="113"/>
      <c r="K20" s="31"/>
      <c r="L20" s="30"/>
      <c r="M20" s="30"/>
    </row>
    <row r="21" spans="2:13" ht="15.75">
      <c r="B21" s="10"/>
      <c r="C21" s="10"/>
      <c r="D21" s="10"/>
      <c r="E21" s="31"/>
      <c r="F21" s="58"/>
      <c r="G21" s="10"/>
      <c r="H21" s="10"/>
      <c r="I21" s="10"/>
      <c r="J21" s="10"/>
      <c r="K21" s="31"/>
      <c r="L21" s="30"/>
      <c r="M21" s="30"/>
    </row>
    <row r="22" spans="2:13" ht="15.75">
      <c r="B22" s="48" t="s">
        <v>38</v>
      </c>
      <c r="C22" s="48"/>
      <c r="D22" s="10"/>
      <c r="E22" s="31"/>
      <c r="F22" s="21"/>
      <c r="G22" s="21"/>
      <c r="H22" s="22"/>
      <c r="I22" s="21"/>
      <c r="J22" s="22"/>
      <c r="K22" s="31"/>
      <c r="L22" s="30"/>
      <c r="M22" s="30"/>
    </row>
    <row r="23" spans="2:13" ht="15.75">
      <c r="B23" s="17" t="s">
        <v>39</v>
      </c>
      <c r="C23" s="17"/>
      <c r="D23" s="10" t="s">
        <v>40</v>
      </c>
      <c r="E23" s="31"/>
      <c r="F23" s="22">
        <v>30634.48</v>
      </c>
      <c r="G23" s="22">
        <v>2665.52</v>
      </c>
      <c r="H23" s="115">
        <f>SUM(F23:G23)</f>
        <v>33300</v>
      </c>
      <c r="I23" s="117">
        <v>50000</v>
      </c>
      <c r="J23" s="142">
        <v>-16700</v>
      </c>
      <c r="K23" s="31"/>
      <c r="L23" s="30"/>
      <c r="M23" s="30"/>
    </row>
    <row r="24" spans="2:13" ht="15.75">
      <c r="B24" s="17" t="s">
        <v>41</v>
      </c>
      <c r="C24" s="17"/>
      <c r="D24" s="10" t="s">
        <v>42</v>
      </c>
      <c r="E24" s="31"/>
      <c r="F24" s="22">
        <v>4500</v>
      </c>
      <c r="G24" s="22">
        <v>1500</v>
      </c>
      <c r="H24" s="115">
        <f>SUM(F24:G24)</f>
        <v>6000</v>
      </c>
      <c r="I24" s="117">
        <v>0</v>
      </c>
      <c r="J24" s="74" t="str">
        <f>IF(AND(H24&gt;0,I24=0),"WARNING NO BUDGET",H24-I24)</f>
        <v>WARNING NO BUDGET</v>
      </c>
      <c r="K24" s="31" t="s">
        <v>43</v>
      </c>
      <c r="L24" s="30"/>
      <c r="M24" s="30"/>
    </row>
    <row r="25" spans="2:13" ht="15.75">
      <c r="B25" s="17" t="s">
        <v>44</v>
      </c>
      <c r="C25" s="17"/>
      <c r="D25" s="10" t="s">
        <v>45</v>
      </c>
      <c r="E25" s="31"/>
      <c r="F25" s="22">
        <v>0</v>
      </c>
      <c r="G25" s="22">
        <v>0</v>
      </c>
      <c r="H25" s="115">
        <f>SUM(F25:G25)</f>
        <v>0</v>
      </c>
      <c r="I25" s="117">
        <v>0</v>
      </c>
      <c r="J25" s="75">
        <v>0</v>
      </c>
      <c r="K25" s="31" t="s">
        <v>43</v>
      </c>
      <c r="L25" s="30"/>
      <c r="M25" s="30"/>
    </row>
    <row r="26" spans="2:13" ht="15.75">
      <c r="B26" s="17" t="s">
        <v>46</v>
      </c>
      <c r="C26" s="17"/>
      <c r="D26" s="10" t="s">
        <v>47</v>
      </c>
      <c r="E26" s="31"/>
      <c r="F26" s="22">
        <v>35000</v>
      </c>
      <c r="G26" s="22">
        <v>6000</v>
      </c>
      <c r="H26" s="115">
        <f>SUM(F26:G26)</f>
        <v>41000</v>
      </c>
      <c r="I26" s="117">
        <v>60000</v>
      </c>
      <c r="J26" s="77">
        <v>-19000</v>
      </c>
      <c r="K26" s="31" t="s">
        <v>43</v>
      </c>
      <c r="L26" s="30"/>
      <c r="M26" s="30"/>
    </row>
    <row r="27" spans="2:13" ht="15.75">
      <c r="B27" s="17" t="s">
        <v>48</v>
      </c>
      <c r="C27" s="17"/>
      <c r="D27" s="10" t="s">
        <v>49</v>
      </c>
      <c r="E27" s="31"/>
      <c r="F27" s="22">
        <v>18000</v>
      </c>
      <c r="G27" s="22">
        <v>0</v>
      </c>
      <c r="H27" s="115">
        <f>SUM(F27:G27)</f>
        <v>18000</v>
      </c>
      <c r="I27" s="117">
        <v>15000</v>
      </c>
      <c r="J27" s="141">
        <v>3000</v>
      </c>
      <c r="K27" s="31" t="s">
        <v>114</v>
      </c>
      <c r="L27" s="30"/>
      <c r="M27" s="30"/>
    </row>
    <row r="28" spans="2:13" ht="15.75">
      <c r="B28" s="17" t="s">
        <v>50</v>
      </c>
      <c r="C28" s="17"/>
      <c r="D28" s="10" t="s">
        <v>51</v>
      </c>
      <c r="E28" s="31"/>
      <c r="F28" s="22">
        <v>0</v>
      </c>
      <c r="G28" s="22">
        <v>10500</v>
      </c>
      <c r="H28" s="115">
        <v>10500</v>
      </c>
      <c r="I28" s="117">
        <v>15000</v>
      </c>
      <c r="J28" s="77">
        <v>-4500</v>
      </c>
      <c r="K28" s="31"/>
      <c r="L28" s="30"/>
      <c r="M28" s="30"/>
    </row>
    <row r="29" spans="2:13" ht="15.75">
      <c r="B29" s="17" t="s">
        <v>52</v>
      </c>
      <c r="C29" s="17"/>
      <c r="D29" s="10" t="s">
        <v>53</v>
      </c>
      <c r="E29" s="31"/>
      <c r="F29" s="22">
        <v>0</v>
      </c>
      <c r="G29" s="22">
        <v>0</v>
      </c>
      <c r="H29" s="115">
        <f>SUM(F29:G29)</f>
        <v>0</v>
      </c>
      <c r="I29" s="117">
        <v>0</v>
      </c>
      <c r="J29" s="75">
        <f>SUM(I29-H29)</f>
        <v>0</v>
      </c>
      <c r="K29" s="31" t="s">
        <v>43</v>
      </c>
      <c r="L29" s="30"/>
      <c r="M29" s="30"/>
    </row>
    <row r="30" spans="2:13" ht="15.75">
      <c r="B30" s="17" t="s">
        <v>54</v>
      </c>
      <c r="C30" s="17"/>
      <c r="D30" s="10" t="s">
        <v>55</v>
      </c>
      <c r="E30" s="31"/>
      <c r="F30" s="22">
        <v>14000</v>
      </c>
      <c r="G30" s="22">
        <v>0</v>
      </c>
      <c r="H30" s="115">
        <f>SUM(F30:G30)</f>
        <v>14000</v>
      </c>
      <c r="I30" s="117">
        <v>25000</v>
      </c>
      <c r="J30" s="77">
        <v>-11000</v>
      </c>
      <c r="K30" s="31" t="s">
        <v>43</v>
      </c>
      <c r="L30" s="30"/>
      <c r="M30" s="30"/>
    </row>
    <row r="31" spans="2:13" ht="15.75">
      <c r="B31" s="17" t="s">
        <v>56</v>
      </c>
      <c r="C31" s="17"/>
      <c r="D31" s="10" t="s">
        <v>23</v>
      </c>
      <c r="E31" s="31"/>
      <c r="F31" s="22">
        <v>2000</v>
      </c>
      <c r="G31" s="22">
        <v>0</v>
      </c>
      <c r="H31" s="115">
        <f>SUM(F31:G31)</f>
        <v>2000</v>
      </c>
      <c r="I31" s="117">
        <v>0</v>
      </c>
      <c r="J31" s="74" t="str">
        <f>IF(AND(H31&gt;0,I31=0),"WARNING NO BUDGET",I31-H31)</f>
        <v>WARNING NO BUDGET</v>
      </c>
      <c r="K31" s="31" t="s">
        <v>43</v>
      </c>
      <c r="L31" s="30"/>
      <c r="M31" s="30"/>
    </row>
    <row r="32" spans="2:13" ht="15.75">
      <c r="B32" s="10"/>
      <c r="C32" s="10"/>
      <c r="D32" s="10"/>
      <c r="E32" s="31"/>
      <c r="F32" s="22"/>
      <c r="G32" s="22"/>
      <c r="H32" s="115"/>
      <c r="I32" s="117"/>
      <c r="J32" s="22"/>
      <c r="K32" s="31"/>
      <c r="L32" s="30"/>
      <c r="M32" s="30"/>
    </row>
    <row r="33" spans="2:13" ht="15.75">
      <c r="B33" s="10"/>
      <c r="C33" s="10"/>
      <c r="D33" s="10"/>
      <c r="E33" s="31"/>
      <c r="F33" s="22"/>
      <c r="G33" s="22"/>
      <c r="H33" s="115"/>
      <c r="I33" s="117"/>
      <c r="J33" s="22"/>
      <c r="K33" s="31"/>
      <c r="L33" s="30"/>
      <c r="M33" s="30"/>
    </row>
    <row r="34" spans="2:13" ht="15.75">
      <c r="B34" s="48" t="s">
        <v>57</v>
      </c>
      <c r="C34" s="48"/>
      <c r="D34" s="10"/>
      <c r="E34" s="31"/>
      <c r="F34" s="22">
        <v>0</v>
      </c>
      <c r="G34" s="22">
        <v>0</v>
      </c>
      <c r="H34" s="115">
        <f>SUM(F34:G34)</f>
        <v>0</v>
      </c>
      <c r="I34" s="117">
        <v>0</v>
      </c>
      <c r="J34" s="75">
        <f>SUM(I34-H34)</f>
        <v>0</v>
      </c>
      <c r="K34" s="31"/>
      <c r="L34" s="30"/>
      <c r="M34" s="30"/>
    </row>
    <row r="35" spans="2:13" ht="15.75">
      <c r="B35" s="48" t="s">
        <v>58</v>
      </c>
      <c r="C35" s="48"/>
      <c r="D35" s="10"/>
      <c r="E35" s="31"/>
      <c r="F35" s="22"/>
      <c r="G35" s="22"/>
      <c r="H35" s="115"/>
      <c r="I35" s="117"/>
      <c r="J35" s="22"/>
      <c r="K35" s="31"/>
      <c r="L35" s="30"/>
      <c r="M35" s="30"/>
    </row>
    <row r="36" spans="2:13" ht="15.75">
      <c r="B36" s="17" t="s">
        <v>59</v>
      </c>
      <c r="C36" s="17"/>
      <c r="D36" s="10" t="s">
        <v>60</v>
      </c>
      <c r="E36" s="31"/>
      <c r="F36" s="22">
        <v>15333</v>
      </c>
      <c r="G36" s="22">
        <v>667</v>
      </c>
      <c r="H36" s="115">
        <f>SUM(F36:G36)</f>
        <v>16000</v>
      </c>
      <c r="I36" s="117">
        <v>15000</v>
      </c>
      <c r="J36" s="76">
        <v>1000</v>
      </c>
      <c r="K36" s="8" t="s">
        <v>114</v>
      </c>
      <c r="L36" s="30"/>
      <c r="M36" s="30"/>
    </row>
    <row r="37" spans="2:13" ht="15.75">
      <c r="B37" s="17" t="s">
        <v>61</v>
      </c>
      <c r="C37" s="17"/>
      <c r="D37" s="10" t="s">
        <v>62</v>
      </c>
      <c r="E37" s="31"/>
      <c r="F37" s="22">
        <v>7667</v>
      </c>
      <c r="G37" s="22">
        <v>333</v>
      </c>
      <c r="H37" s="115">
        <v>8000</v>
      </c>
      <c r="I37" s="117">
        <v>12000</v>
      </c>
      <c r="J37" s="77">
        <v>-4000</v>
      </c>
      <c r="K37" s="31" t="s">
        <v>43</v>
      </c>
      <c r="L37" s="30"/>
      <c r="M37" s="30"/>
    </row>
    <row r="38" spans="2:13" ht="15.75">
      <c r="B38" s="17" t="s">
        <v>63</v>
      </c>
      <c r="C38" s="17"/>
      <c r="D38" s="10" t="s">
        <v>64</v>
      </c>
      <c r="E38" s="31"/>
      <c r="F38" s="22">
        <v>6639</v>
      </c>
      <c r="G38" s="22">
        <v>28</v>
      </c>
      <c r="H38" s="115">
        <v>6667</v>
      </c>
      <c r="I38" s="117">
        <v>10000</v>
      </c>
      <c r="J38" s="77">
        <v>-3333</v>
      </c>
      <c r="K38" s="31" t="s">
        <v>43</v>
      </c>
      <c r="L38" s="30"/>
      <c r="M38" s="30"/>
    </row>
    <row r="39" spans="2:13" ht="15.75">
      <c r="B39" s="10"/>
      <c r="C39" s="10"/>
      <c r="D39" s="10"/>
      <c r="E39" s="31"/>
      <c r="F39" s="22"/>
      <c r="G39" s="22"/>
      <c r="H39" s="115"/>
      <c r="I39" s="117"/>
      <c r="J39" s="22"/>
      <c r="K39" s="31"/>
      <c r="L39" s="30"/>
      <c r="M39" s="30"/>
    </row>
    <row r="40" spans="2:13" ht="15.75">
      <c r="B40" s="48" t="s">
        <v>65</v>
      </c>
      <c r="C40" s="48"/>
      <c r="D40" s="10" t="s">
        <v>66</v>
      </c>
      <c r="E40" s="31"/>
      <c r="F40" s="22">
        <v>70917</v>
      </c>
      <c r="G40" s="22">
        <v>3083</v>
      </c>
      <c r="H40" s="115">
        <v>74000</v>
      </c>
      <c r="I40" s="117">
        <v>111000</v>
      </c>
      <c r="J40" s="77">
        <v>-37000</v>
      </c>
      <c r="K40" s="31" t="s">
        <v>43</v>
      </c>
      <c r="L40" s="30"/>
      <c r="M40" s="30"/>
    </row>
    <row r="41" spans="2:13" ht="15.75">
      <c r="B41" s="48" t="s">
        <v>67</v>
      </c>
      <c r="C41" s="48"/>
      <c r="D41" s="10"/>
      <c r="E41" s="31"/>
      <c r="F41" s="22"/>
      <c r="G41" s="22"/>
      <c r="H41" s="115"/>
      <c r="I41" s="117"/>
      <c r="J41" s="22"/>
      <c r="K41" s="31"/>
      <c r="L41" s="30"/>
      <c r="M41" s="30"/>
    </row>
    <row r="42" spans="2:13" ht="15.75">
      <c r="B42" s="61" t="s">
        <v>68</v>
      </c>
      <c r="C42" s="61"/>
      <c r="D42" s="10"/>
      <c r="E42" s="31"/>
      <c r="F42" s="22">
        <v>0</v>
      </c>
      <c r="G42" s="22">
        <v>0</v>
      </c>
      <c r="H42" s="115">
        <f>SUM(F42:G42)</f>
        <v>0</v>
      </c>
      <c r="I42" s="117"/>
      <c r="J42" s="22">
        <v>0</v>
      </c>
      <c r="K42" s="31"/>
      <c r="L42" s="30"/>
      <c r="M42" s="30"/>
    </row>
    <row r="43" spans="2:13" ht="15.75">
      <c r="B43" s="31"/>
      <c r="C43" s="31"/>
      <c r="D43" s="61"/>
      <c r="E43" s="31"/>
      <c r="F43" s="23"/>
      <c r="G43" s="23"/>
      <c r="H43" s="115"/>
      <c r="I43" s="117"/>
      <c r="J43" s="23"/>
      <c r="K43" s="31"/>
      <c r="L43" s="30"/>
      <c r="M43" s="30"/>
    </row>
    <row r="44" spans="2:13" ht="27.75" customHeight="1">
      <c r="B44" s="62" t="s">
        <v>69</v>
      </c>
      <c r="C44" s="62"/>
      <c r="D44" s="61"/>
      <c r="E44" s="9"/>
      <c r="F44" s="18">
        <f>SUM(F23:F42)</f>
        <v>204690.47999999998</v>
      </c>
      <c r="G44" s="18">
        <f>SUM(G23:G43)</f>
        <v>24776.52</v>
      </c>
      <c r="H44" s="116">
        <f>SUM(H23:H43)</f>
        <v>229467</v>
      </c>
      <c r="I44" s="118">
        <f>SUM(I23:I43)</f>
        <v>313000</v>
      </c>
      <c r="J44" s="78">
        <v>-83533</v>
      </c>
      <c r="K44" s="112" t="s">
        <v>115</v>
      </c>
      <c r="L44" s="112"/>
      <c r="M44" s="112"/>
    </row>
    <row r="45" spans="2:13" ht="15.75">
      <c r="B45" s="64"/>
      <c r="C45" s="64"/>
      <c r="D45" s="64"/>
      <c r="E45" s="31"/>
      <c r="F45" s="60"/>
      <c r="G45" s="12"/>
      <c r="H45" s="12"/>
      <c r="I45" s="12"/>
      <c r="J45" s="12"/>
      <c r="K45" s="31"/>
      <c r="L45" s="30"/>
      <c r="M45" s="30"/>
    </row>
    <row r="46" spans="2:13" ht="15.75">
      <c r="B46" s="64"/>
      <c r="C46" s="64"/>
      <c r="D46" s="64"/>
      <c r="E46" s="31"/>
      <c r="F46" s="60"/>
      <c r="G46" s="12"/>
      <c r="H46" s="12"/>
      <c r="I46" s="12"/>
      <c r="J46" s="12"/>
      <c r="K46" s="31"/>
      <c r="L46" s="30"/>
      <c r="M46" s="30"/>
    </row>
    <row r="47" spans="2:13" ht="15.75">
      <c r="B47" s="64"/>
      <c r="C47" s="64"/>
      <c r="D47" s="64"/>
      <c r="E47" s="31"/>
      <c r="F47" s="60"/>
      <c r="G47" s="12"/>
      <c r="H47" s="12"/>
      <c r="I47" s="12"/>
      <c r="J47" s="12"/>
      <c r="K47" s="31"/>
      <c r="L47" s="30"/>
      <c r="M47" s="30"/>
    </row>
    <row r="48" spans="2:13" ht="15.75">
      <c r="B48" s="64"/>
      <c r="C48" s="64"/>
      <c r="D48" s="64"/>
      <c r="E48" s="31"/>
      <c r="F48" s="60"/>
      <c r="G48" s="12"/>
      <c r="H48" s="12"/>
      <c r="I48" s="12"/>
      <c r="J48" s="12"/>
      <c r="K48" s="31"/>
      <c r="L48" s="30"/>
      <c r="M48" s="30"/>
    </row>
    <row r="49" spans="2:13" ht="15.75">
      <c r="B49" s="64"/>
      <c r="C49" s="64"/>
      <c r="D49" s="64"/>
      <c r="E49" s="31"/>
      <c r="F49" s="60"/>
      <c r="G49" s="12"/>
      <c r="H49" s="12"/>
      <c r="I49" s="12"/>
      <c r="J49" s="12"/>
      <c r="K49" s="31"/>
      <c r="L49" s="30"/>
      <c r="M49" s="30"/>
    </row>
    <row r="50" spans="2:13">
      <c r="B50" s="119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78"/>
  <sheetViews>
    <sheetView zoomScale="70" zoomScaleNormal="70" workbookViewId="0">
      <selection activeCell="C64" sqref="C64"/>
    </sheetView>
  </sheetViews>
  <sheetFormatPr defaultRowHeight="15"/>
  <cols>
    <col min="1" max="1" width="21.28515625" customWidth="1"/>
    <col min="2" max="2" width="32.140625" customWidth="1"/>
    <col min="4" max="4" width="10.140625" bestFit="1" customWidth="1"/>
    <col min="6" max="6" width="17.28515625" bestFit="1" customWidth="1"/>
    <col min="7" max="7" width="13.5703125" customWidth="1"/>
    <col min="8" max="8" width="41.5703125" customWidth="1"/>
    <col min="9" max="9" width="17" customWidth="1"/>
    <col min="12" max="12" width="10.28515625" customWidth="1"/>
    <col min="14" max="14" width="22.5703125" customWidth="1"/>
    <col min="16" max="16" width="25.28515625" bestFit="1" customWidth="1"/>
    <col min="18" max="18" width="16.28515625" customWidth="1"/>
  </cols>
  <sheetData>
    <row r="1" spans="1:21" ht="15.75">
      <c r="A1" s="12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S1" s="31"/>
      <c r="T1" s="119"/>
      <c r="U1" s="119"/>
    </row>
    <row r="2" spans="1:21" ht="20.25">
      <c r="A2" s="31"/>
      <c r="B2" s="31"/>
      <c r="C2" s="31"/>
      <c r="D2" s="31"/>
      <c r="E2" s="31"/>
      <c r="F2" s="32"/>
      <c r="G2" s="33"/>
      <c r="H2" s="34" t="s">
        <v>0</v>
      </c>
      <c r="I2" s="31"/>
      <c r="J2" s="31"/>
      <c r="K2" s="31"/>
      <c r="L2" s="31"/>
      <c r="M2" s="31"/>
      <c r="N2" s="31"/>
      <c r="O2" s="31"/>
      <c r="P2" s="31"/>
      <c r="Q2" s="31"/>
      <c r="S2" s="31"/>
      <c r="T2" s="119"/>
      <c r="U2" s="119"/>
    </row>
    <row r="3" spans="1:21" ht="20.25">
      <c r="A3" s="31"/>
      <c r="B3" s="31"/>
      <c r="C3" s="31"/>
      <c r="D3" s="31"/>
      <c r="E3" s="31"/>
      <c r="F3" s="32"/>
      <c r="G3" s="33"/>
      <c r="H3" s="35" t="s">
        <v>116</v>
      </c>
      <c r="I3" s="31"/>
      <c r="J3" s="31"/>
      <c r="K3" s="31"/>
      <c r="L3" s="31"/>
      <c r="M3" s="31"/>
      <c r="N3" s="31"/>
      <c r="O3" s="31"/>
      <c r="P3" s="31"/>
      <c r="Q3" s="31"/>
      <c r="S3" s="31"/>
      <c r="T3" s="119"/>
      <c r="U3" s="119"/>
    </row>
    <row r="4" spans="1:21" ht="15.75">
      <c r="A4" s="31"/>
      <c r="B4" s="31"/>
      <c r="C4" s="31"/>
      <c r="D4" s="31"/>
      <c r="E4" s="31"/>
      <c r="F4" s="32"/>
      <c r="G4" s="33"/>
      <c r="H4" s="36" t="s">
        <v>1</v>
      </c>
      <c r="I4" s="31"/>
      <c r="J4" s="31"/>
      <c r="K4" s="31"/>
      <c r="L4" s="31"/>
      <c r="M4" s="31"/>
      <c r="N4" s="31"/>
      <c r="O4" s="31"/>
      <c r="P4" s="31"/>
      <c r="Q4" s="31"/>
      <c r="S4" s="31"/>
      <c r="T4" s="119"/>
      <c r="U4" s="119"/>
    </row>
    <row r="5" spans="1:21" ht="15.75">
      <c r="A5" s="31"/>
      <c r="B5" s="31"/>
      <c r="C5" s="31"/>
      <c r="D5" s="31"/>
      <c r="E5" s="31"/>
      <c r="F5" s="32"/>
      <c r="G5" s="33"/>
      <c r="H5" s="36"/>
      <c r="I5" s="31"/>
      <c r="J5" s="31"/>
      <c r="K5" s="31"/>
      <c r="L5" s="31"/>
      <c r="M5" s="31"/>
      <c r="N5" s="31"/>
      <c r="O5" s="31"/>
      <c r="P5" s="31"/>
      <c r="Q5" s="31"/>
      <c r="S5" s="31"/>
      <c r="T5" s="119"/>
      <c r="U5" s="119"/>
    </row>
    <row r="6" spans="1:21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7"/>
      <c r="N6" s="17"/>
      <c r="O6" s="17"/>
      <c r="P6" s="17"/>
      <c r="Q6" s="17"/>
      <c r="S6" s="31"/>
      <c r="T6" s="119"/>
      <c r="U6" s="119"/>
    </row>
    <row r="7" spans="1:21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17"/>
      <c r="N7" s="17"/>
      <c r="O7" s="17"/>
      <c r="P7" s="17"/>
      <c r="Q7" s="17"/>
      <c r="S7" s="31"/>
      <c r="T7" s="119"/>
      <c r="U7" s="119"/>
    </row>
    <row r="8" spans="1:21">
      <c r="A8" s="38" t="s">
        <v>4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17"/>
      <c r="N8" s="17"/>
      <c r="O8" s="17"/>
      <c r="P8" s="17"/>
      <c r="Q8" s="17"/>
      <c r="S8" s="31"/>
      <c r="T8" s="119"/>
      <c r="U8" s="119"/>
    </row>
    <row r="9" spans="1:21">
      <c r="A9" s="38" t="s">
        <v>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17"/>
      <c r="N9" s="17"/>
      <c r="O9" s="17"/>
      <c r="P9" s="17"/>
      <c r="Q9" s="17"/>
      <c r="S9" s="31"/>
      <c r="T9" s="119"/>
      <c r="U9" s="119"/>
    </row>
    <row r="10" spans="1:21" ht="15.75">
      <c r="A10" s="31"/>
      <c r="B10" s="31"/>
      <c r="C10" s="31"/>
      <c r="D10" s="31"/>
      <c r="E10" s="31"/>
      <c r="F10" s="32"/>
      <c r="G10" s="33"/>
      <c r="H10" s="36"/>
      <c r="I10" s="31"/>
      <c r="J10" s="31"/>
      <c r="K10" s="31"/>
      <c r="L10" s="31"/>
      <c r="M10" s="31"/>
      <c r="N10" s="31"/>
      <c r="O10" s="31"/>
      <c r="P10" s="31"/>
      <c r="Q10" s="31"/>
      <c r="S10" s="31"/>
      <c r="T10" s="119"/>
      <c r="U10" s="119"/>
    </row>
    <row r="11" spans="1:21" ht="20.25">
      <c r="A11" s="39" t="s">
        <v>6</v>
      </c>
      <c r="B11" s="39"/>
      <c r="C11" s="40"/>
      <c r="D11" s="39" t="s">
        <v>111</v>
      </c>
      <c r="E11" s="39"/>
      <c r="F11" s="41"/>
      <c r="G11" s="42"/>
      <c r="H11" s="40"/>
      <c r="I11" s="40"/>
      <c r="J11" s="40"/>
      <c r="K11" s="40"/>
      <c r="L11" s="40"/>
      <c r="M11" s="40"/>
      <c r="N11" s="40"/>
      <c r="O11" s="40"/>
      <c r="P11" s="40"/>
      <c r="Q11" s="40"/>
      <c r="S11" s="31"/>
      <c r="T11" s="119"/>
      <c r="U11" s="119"/>
    </row>
    <row r="12" spans="1:21">
      <c r="A12" s="31"/>
      <c r="B12" s="31"/>
      <c r="C12" s="31"/>
      <c r="D12" s="31"/>
      <c r="E12" s="31"/>
      <c r="F12" s="32"/>
      <c r="G12" s="33"/>
      <c r="H12" s="31"/>
      <c r="I12" s="31"/>
      <c r="J12" s="31"/>
      <c r="K12" s="31"/>
      <c r="L12" s="31"/>
      <c r="M12" s="31"/>
      <c r="N12" s="31"/>
      <c r="O12" s="31"/>
      <c r="P12" s="31"/>
      <c r="Q12" s="31"/>
      <c r="S12" s="31"/>
      <c r="T12" s="119"/>
      <c r="U12" s="119"/>
    </row>
    <row r="13" spans="1:21" ht="20.25">
      <c r="A13" s="9" t="s">
        <v>7</v>
      </c>
      <c r="B13" s="9"/>
      <c r="C13" s="31"/>
      <c r="D13" s="8" t="s">
        <v>112</v>
      </c>
      <c r="E13" s="8"/>
      <c r="F13" s="32"/>
      <c r="G13" s="33"/>
      <c r="H13" s="31"/>
      <c r="I13" s="31"/>
      <c r="J13" s="31"/>
      <c r="K13" s="31"/>
      <c r="L13" s="31"/>
      <c r="M13" s="31"/>
      <c r="N13" s="35"/>
      <c r="O13" s="35"/>
      <c r="P13" s="35"/>
      <c r="Q13" s="35"/>
      <c r="S13" s="31"/>
      <c r="T13" s="119"/>
      <c r="U13" s="119"/>
    </row>
    <row r="14" spans="1:21">
      <c r="A14" s="9" t="s">
        <v>8</v>
      </c>
      <c r="B14" s="9"/>
      <c r="C14" s="31"/>
      <c r="D14" s="8" t="s">
        <v>113</v>
      </c>
      <c r="E14" s="8"/>
      <c r="F14" s="32"/>
      <c r="G14" s="33"/>
      <c r="H14" s="31"/>
      <c r="I14" s="31"/>
      <c r="J14" s="31"/>
      <c r="K14" s="31"/>
      <c r="L14" s="31"/>
      <c r="M14" s="31"/>
      <c r="N14" s="31"/>
      <c r="O14" s="31"/>
      <c r="P14" s="31"/>
      <c r="Q14" s="31"/>
      <c r="S14" s="31"/>
      <c r="T14" s="119"/>
      <c r="U14" s="119"/>
    </row>
    <row r="15" spans="1:21">
      <c r="A15" s="9"/>
      <c r="B15" s="9"/>
      <c r="C15" s="31"/>
      <c r="D15" s="9"/>
      <c r="E15" s="9"/>
      <c r="F15" s="32"/>
      <c r="G15" s="33"/>
      <c r="H15" s="31"/>
      <c r="I15" s="31"/>
      <c r="J15" s="31"/>
      <c r="K15" s="31"/>
      <c r="L15" s="31"/>
      <c r="M15" s="31"/>
      <c r="N15" s="31"/>
      <c r="O15" s="31"/>
      <c r="P15" s="31"/>
      <c r="Q15" s="31"/>
      <c r="S15" s="31"/>
      <c r="T15" s="119"/>
      <c r="U15" s="119"/>
    </row>
    <row r="16" spans="1:21" ht="15.75">
      <c r="A16" s="9"/>
      <c r="B16" s="9"/>
      <c r="C16" s="31"/>
      <c r="D16" s="9"/>
      <c r="E16" s="9"/>
      <c r="F16" s="32"/>
      <c r="G16" s="33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0"/>
      <c r="U16" s="30"/>
    </row>
    <row r="17" spans="1:21" ht="15.75">
      <c r="A17" s="36" t="s">
        <v>9</v>
      </c>
      <c r="B17" s="9"/>
      <c r="C17" s="31"/>
      <c r="D17" s="9"/>
      <c r="E17" s="9"/>
      <c r="F17" s="32"/>
      <c r="G17" s="33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0"/>
      <c r="U17" s="30"/>
    </row>
    <row r="18" spans="1:21" ht="15.75">
      <c r="A18" s="36"/>
      <c r="B18" s="9"/>
      <c r="C18" s="31"/>
      <c r="D18" s="9"/>
      <c r="E18" s="9"/>
      <c r="F18" s="32"/>
      <c r="G18" s="33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0"/>
      <c r="U18" s="30"/>
    </row>
    <row r="19" spans="1:21" ht="15.75">
      <c r="A19" s="9"/>
      <c r="B19" s="9"/>
      <c r="C19" s="31"/>
      <c r="D19" s="9"/>
      <c r="E19" s="9"/>
      <c r="F19" s="32"/>
      <c r="G19" s="33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0"/>
      <c r="U19" s="30"/>
    </row>
    <row r="20" spans="1:21" ht="29.25" customHeight="1">
      <c r="A20" s="46" t="s">
        <v>10</v>
      </c>
      <c r="B20" s="46"/>
      <c r="C20" s="2"/>
      <c r="D20" s="13"/>
      <c r="E20" s="13"/>
      <c r="F20" s="2" t="s">
        <v>11</v>
      </c>
      <c r="G20" s="2"/>
      <c r="H20" s="2" t="s">
        <v>12</v>
      </c>
      <c r="I20" s="13"/>
      <c r="J20" s="2" t="s">
        <v>13</v>
      </c>
      <c r="K20" s="13"/>
      <c r="L20" s="47"/>
      <c r="M20" s="13"/>
      <c r="N20" s="2" t="s">
        <v>14</v>
      </c>
      <c r="O20" s="144"/>
      <c r="P20" s="144" t="s">
        <v>15</v>
      </c>
      <c r="Q20" s="13"/>
      <c r="R20" s="146" t="s">
        <v>16</v>
      </c>
      <c r="S20" s="10"/>
      <c r="T20" s="30"/>
      <c r="U20" s="30"/>
    </row>
    <row r="21" spans="1:21" ht="27" customHeight="1">
      <c r="A21" s="2"/>
      <c r="B21" s="2"/>
      <c r="C21" s="2"/>
      <c r="D21" s="2"/>
      <c r="E21" s="2"/>
      <c r="F21" s="2" t="s">
        <v>17</v>
      </c>
      <c r="G21" s="2"/>
      <c r="H21" s="2" t="s">
        <v>18</v>
      </c>
      <c r="I21" s="2"/>
      <c r="J21" s="2" t="s">
        <v>19</v>
      </c>
      <c r="K21" s="2"/>
      <c r="L21" s="2"/>
      <c r="M21" s="2"/>
      <c r="N21" s="2" t="s">
        <v>20</v>
      </c>
      <c r="O21" s="144"/>
      <c r="P21" s="145"/>
      <c r="Q21" s="2"/>
      <c r="R21" s="146"/>
      <c r="S21" s="31"/>
      <c r="T21" s="30"/>
      <c r="U21" s="30"/>
    </row>
    <row r="22" spans="1:21" ht="15.75">
      <c r="A22" s="10"/>
      <c r="B22" s="10"/>
      <c r="C22" s="10"/>
      <c r="D22" s="31"/>
      <c r="E22" s="31"/>
      <c r="F22" s="10"/>
      <c r="G22" s="33"/>
      <c r="H22" s="10"/>
      <c r="I22" s="31"/>
      <c r="J22" s="31"/>
      <c r="K22" s="31"/>
      <c r="L22" s="20"/>
      <c r="M22" s="31"/>
      <c r="N22" s="10"/>
      <c r="O22" s="10"/>
      <c r="P22" s="10"/>
      <c r="Q22" s="10"/>
      <c r="R22" s="10"/>
      <c r="S22" s="31"/>
      <c r="T22" s="30"/>
      <c r="U22" s="30"/>
    </row>
    <row r="23" spans="1:21" ht="15.75">
      <c r="A23" s="48" t="s">
        <v>21</v>
      </c>
      <c r="B23" s="48"/>
      <c r="C23" s="10"/>
      <c r="D23" s="31"/>
      <c r="E23" s="31"/>
      <c r="F23" s="22">
        <v>-199972.22</v>
      </c>
      <c r="G23" s="22"/>
      <c r="H23" s="22">
        <v>-8694.44</v>
      </c>
      <c r="I23" s="22"/>
      <c r="J23" s="22">
        <v>0</v>
      </c>
      <c r="K23" s="22"/>
      <c r="L23" s="25">
        <v>0</v>
      </c>
      <c r="M23" s="22"/>
      <c r="N23" s="22">
        <f>SUM(F23+H23+J23)</f>
        <v>-208666.66</v>
      </c>
      <c r="O23" s="22"/>
      <c r="P23" s="22">
        <v>-250400</v>
      </c>
      <c r="Q23" s="22"/>
      <c r="R23" s="49">
        <f>SUM(P23-N23)</f>
        <v>-41733.339999999997</v>
      </c>
      <c r="S23" s="50"/>
      <c r="T23" s="30"/>
      <c r="U23" s="30"/>
    </row>
    <row r="24" spans="1:21" ht="15.75">
      <c r="A24" s="48" t="s">
        <v>22</v>
      </c>
      <c r="B24" s="48"/>
      <c r="C24" s="10" t="s">
        <v>23</v>
      </c>
      <c r="D24" s="31"/>
      <c r="E24" s="31"/>
      <c r="F24" s="22">
        <v>0</v>
      </c>
      <c r="G24" s="22"/>
      <c r="H24" s="22">
        <v>0</v>
      </c>
      <c r="I24" s="22"/>
      <c r="J24" s="22">
        <v>0</v>
      </c>
      <c r="K24" s="22"/>
      <c r="L24" s="25">
        <v>0</v>
      </c>
      <c r="M24" s="22"/>
      <c r="N24" s="22">
        <f t="shared" ref="N24" si="0">SUM(G24+H24+J24)</f>
        <v>0</v>
      </c>
      <c r="O24" s="22"/>
      <c r="P24" s="22">
        <v>0</v>
      </c>
      <c r="Q24" s="49"/>
      <c r="R24" s="49">
        <f>SUM(P24-N24)</f>
        <v>0</v>
      </c>
      <c r="S24" s="31"/>
      <c r="T24" s="30"/>
      <c r="U24" s="30"/>
    </row>
    <row r="25" spans="1:21" ht="15.75">
      <c r="A25" s="48" t="s">
        <v>24</v>
      </c>
      <c r="B25" s="48"/>
      <c r="C25" s="10" t="s">
        <v>25</v>
      </c>
      <c r="D25" s="31"/>
      <c r="E25" s="31"/>
      <c r="F25" s="22">
        <v>-38078</v>
      </c>
      <c r="G25" s="22"/>
      <c r="H25" s="22">
        <v>-1738.89</v>
      </c>
      <c r="I25" s="22"/>
      <c r="J25" s="22">
        <v>0</v>
      </c>
      <c r="K25" s="22"/>
      <c r="L25" s="25">
        <v>0</v>
      </c>
      <c r="M25" s="22"/>
      <c r="N25" s="22">
        <f>SUM(F25+H25+J25)</f>
        <v>-39816.89</v>
      </c>
      <c r="O25" s="22"/>
      <c r="P25" s="22">
        <v>-62600</v>
      </c>
      <c r="Q25" s="49"/>
      <c r="R25" s="49">
        <f>SUM(P25-N25)</f>
        <v>-22783.11</v>
      </c>
      <c r="S25" s="31"/>
      <c r="T25" s="30"/>
      <c r="U25" s="30"/>
    </row>
    <row r="26" spans="1:21" ht="15.75">
      <c r="A26" s="48"/>
      <c r="B26" s="48"/>
      <c r="C26" s="10"/>
      <c r="D26" s="31"/>
      <c r="E26" s="31"/>
      <c r="F26" s="26"/>
      <c r="G26" s="51"/>
      <c r="H26" s="26"/>
      <c r="I26" s="52"/>
      <c r="J26" s="52"/>
      <c r="K26" s="52"/>
      <c r="L26" s="27"/>
      <c r="M26" s="52"/>
      <c r="N26" s="53"/>
      <c r="O26" s="26"/>
      <c r="P26" s="26"/>
      <c r="Q26" s="26"/>
      <c r="R26" s="26"/>
      <c r="S26" s="31"/>
      <c r="T26" s="30"/>
      <c r="U26" s="30"/>
    </row>
    <row r="27" spans="1:21" ht="19.5">
      <c r="A27" s="54" t="s">
        <v>26</v>
      </c>
      <c r="B27" s="54"/>
      <c r="C27" s="10"/>
      <c r="D27" s="31"/>
      <c r="E27" s="31"/>
      <c r="F27" s="121">
        <f>SUM(F23:F25)</f>
        <v>-238050.22</v>
      </c>
      <c r="G27" s="55"/>
      <c r="H27" s="121">
        <f>SUM(H23:H25)</f>
        <v>-10433.33</v>
      </c>
      <c r="I27" s="55"/>
      <c r="J27" s="121">
        <v>0</v>
      </c>
      <c r="K27" s="55"/>
      <c r="L27" s="28"/>
      <c r="M27" s="55"/>
      <c r="N27" s="121">
        <f>SUM(N23:N25)</f>
        <v>-248483.55</v>
      </c>
      <c r="O27" s="29"/>
      <c r="P27" s="121">
        <f>SUM(P23:P25)</f>
        <v>-313000</v>
      </c>
      <c r="Q27" s="29"/>
      <c r="R27" s="121">
        <f>SUM(R23:R25)</f>
        <v>-64516.45</v>
      </c>
      <c r="S27" s="31"/>
      <c r="T27" s="30"/>
      <c r="U27" s="30"/>
    </row>
    <row r="28" spans="1:21" ht="15.75">
      <c r="A28" s="10"/>
      <c r="B28" s="10"/>
      <c r="C28" s="10"/>
      <c r="D28" s="31"/>
      <c r="E28" s="31"/>
      <c r="F28" s="21"/>
      <c r="G28" s="51"/>
      <c r="H28" s="26"/>
      <c r="I28" s="52"/>
      <c r="J28" s="52"/>
      <c r="K28" s="52"/>
      <c r="L28" s="27"/>
      <c r="M28" s="52"/>
      <c r="N28" s="26"/>
      <c r="O28" s="26"/>
      <c r="P28" s="26"/>
      <c r="Q28" s="26"/>
      <c r="R28" s="26"/>
      <c r="S28" s="56"/>
      <c r="T28" s="30"/>
      <c r="U28" s="30"/>
    </row>
    <row r="29" spans="1:21" ht="15.75">
      <c r="A29" s="10"/>
      <c r="B29" s="10"/>
      <c r="C29" s="10"/>
      <c r="D29" s="31"/>
      <c r="E29" s="31"/>
      <c r="F29" s="21"/>
      <c r="G29" s="51"/>
      <c r="H29" s="26"/>
      <c r="I29" s="52"/>
      <c r="J29" s="52"/>
      <c r="K29" s="52"/>
      <c r="L29" s="27"/>
      <c r="M29" s="52"/>
      <c r="N29" s="26"/>
      <c r="O29" s="26"/>
      <c r="P29" s="26"/>
      <c r="Q29" s="26"/>
      <c r="R29" s="26"/>
      <c r="S29" s="56"/>
      <c r="T29" s="30"/>
      <c r="U29" s="30"/>
    </row>
    <row r="30" spans="1:21" ht="15.75">
      <c r="A30" s="10"/>
      <c r="B30" s="10"/>
      <c r="C30" s="10"/>
      <c r="D30" s="31"/>
      <c r="E30" s="31"/>
      <c r="F30" s="21"/>
      <c r="G30" s="51"/>
      <c r="H30" s="26"/>
      <c r="I30" s="52"/>
      <c r="J30" s="52"/>
      <c r="K30" s="52"/>
      <c r="L30" s="27"/>
      <c r="M30" s="52"/>
      <c r="N30" s="26"/>
      <c r="O30" s="26"/>
      <c r="P30" s="26"/>
      <c r="Q30" s="26"/>
      <c r="R30" s="26"/>
      <c r="S30" s="56"/>
      <c r="T30" s="30"/>
      <c r="U30" s="30"/>
    </row>
    <row r="31" spans="1:21" ht="15.75">
      <c r="A31" s="46" t="s">
        <v>27</v>
      </c>
      <c r="B31" s="46"/>
      <c r="C31" s="2"/>
      <c r="D31" s="13"/>
      <c r="E31" s="13"/>
      <c r="F31" s="2" t="s">
        <v>28</v>
      </c>
      <c r="G31" s="2"/>
      <c r="H31" s="2" t="s">
        <v>29</v>
      </c>
      <c r="I31" s="13"/>
      <c r="J31" s="2" t="s">
        <v>30</v>
      </c>
      <c r="K31" s="13"/>
      <c r="L31" s="2" t="s">
        <v>31</v>
      </c>
      <c r="M31" s="13"/>
      <c r="N31" s="146" t="s">
        <v>32</v>
      </c>
      <c r="O31" s="144"/>
      <c r="P31" s="146" t="s">
        <v>33</v>
      </c>
      <c r="Q31" s="13"/>
      <c r="R31" s="146" t="s">
        <v>34</v>
      </c>
      <c r="S31" s="31"/>
      <c r="T31" s="30"/>
      <c r="U31" s="30"/>
    </row>
    <row r="32" spans="1:21" ht="24.75" customHeight="1">
      <c r="A32" s="2"/>
      <c r="B32" s="2"/>
      <c r="C32" s="2"/>
      <c r="D32" s="2"/>
      <c r="E32" s="2"/>
      <c r="F32" s="57" t="s">
        <v>35</v>
      </c>
      <c r="G32" s="2"/>
      <c r="H32" s="57" t="s">
        <v>36</v>
      </c>
      <c r="I32" s="2"/>
      <c r="J32" s="57" t="s">
        <v>37</v>
      </c>
      <c r="K32" s="2"/>
      <c r="L32" s="2"/>
      <c r="M32" s="2"/>
      <c r="N32" s="146"/>
      <c r="O32" s="144"/>
      <c r="P32" s="147"/>
      <c r="Q32" s="2"/>
      <c r="R32" s="146"/>
      <c r="S32" s="31"/>
      <c r="T32" s="30"/>
      <c r="U32" s="30"/>
    </row>
    <row r="33" spans="1:21" ht="15.75">
      <c r="A33" s="10"/>
      <c r="B33" s="10"/>
      <c r="C33" s="10"/>
      <c r="D33" s="31"/>
      <c r="E33" s="31"/>
      <c r="F33" s="58"/>
      <c r="G33" s="33"/>
      <c r="H33" s="10"/>
      <c r="I33" s="31"/>
      <c r="J33" s="31"/>
      <c r="K33" s="31"/>
      <c r="L33" s="10"/>
      <c r="M33" s="31"/>
      <c r="N33" s="10"/>
      <c r="O33" s="10"/>
      <c r="P33" s="10"/>
      <c r="Q33" s="10"/>
      <c r="R33" s="10"/>
      <c r="S33" s="31"/>
      <c r="T33" s="30"/>
      <c r="U33" s="30"/>
    </row>
    <row r="34" spans="1:21" ht="15.75">
      <c r="A34" s="48" t="s">
        <v>38</v>
      </c>
      <c r="B34" s="48"/>
      <c r="C34" s="10"/>
      <c r="D34" s="31"/>
      <c r="E34" s="31"/>
      <c r="F34" s="21"/>
      <c r="G34" s="59"/>
      <c r="H34" s="21"/>
      <c r="I34" s="59"/>
      <c r="J34" s="59"/>
      <c r="K34" s="59"/>
      <c r="L34" s="21"/>
      <c r="M34" s="59"/>
      <c r="N34" s="22"/>
      <c r="O34" s="21"/>
      <c r="P34" s="21"/>
      <c r="Q34" s="21"/>
      <c r="R34" s="22"/>
      <c r="S34" s="31"/>
      <c r="T34" s="30"/>
      <c r="U34" s="30"/>
    </row>
    <row r="35" spans="1:21" ht="15.75">
      <c r="A35" s="17" t="s">
        <v>39</v>
      </c>
      <c r="B35" s="17"/>
      <c r="C35" s="10" t="s">
        <v>40</v>
      </c>
      <c r="D35" s="31"/>
      <c r="E35" s="31"/>
      <c r="F35" s="22">
        <v>30634.48</v>
      </c>
      <c r="G35" s="22"/>
      <c r="H35" s="22">
        <v>2665.52</v>
      </c>
      <c r="I35" s="22"/>
      <c r="J35" s="22">
        <v>0</v>
      </c>
      <c r="K35" s="22"/>
      <c r="L35" s="22">
        <v>0</v>
      </c>
      <c r="M35" s="22"/>
      <c r="N35" s="131">
        <f>SUM(F35:M35)</f>
        <v>33300</v>
      </c>
      <c r="O35" s="22"/>
      <c r="P35" s="129">
        <v>50000</v>
      </c>
      <c r="Q35" s="22"/>
      <c r="R35" s="136">
        <v>-16700</v>
      </c>
      <c r="S35" s="31"/>
      <c r="T35" s="30"/>
      <c r="U35" s="30"/>
    </row>
    <row r="36" spans="1:21" ht="15.75">
      <c r="A36" s="17" t="s">
        <v>41</v>
      </c>
      <c r="B36" s="17"/>
      <c r="C36" s="10" t="s">
        <v>42</v>
      </c>
      <c r="D36" s="31"/>
      <c r="E36" s="31"/>
      <c r="F36" s="22">
        <v>4500</v>
      </c>
      <c r="G36" s="22"/>
      <c r="H36" s="22">
        <v>1500</v>
      </c>
      <c r="I36" s="22"/>
      <c r="J36" s="22">
        <v>0</v>
      </c>
      <c r="K36" s="22"/>
      <c r="L36" s="22">
        <v>0</v>
      </c>
      <c r="M36" s="22"/>
      <c r="N36" s="131">
        <f t="shared" ref="N36:N43" si="1">SUM(F36:M36)</f>
        <v>6000</v>
      </c>
      <c r="O36" s="22"/>
      <c r="P36" s="129">
        <v>0</v>
      </c>
      <c r="Q36" s="22"/>
      <c r="R36" s="137" t="str">
        <f>IF(AND(N36&gt;0,P36=0),"WARNING NO BUDGET",N36-P36)</f>
        <v>WARNING NO BUDGET</v>
      </c>
      <c r="S36" s="31" t="s">
        <v>43</v>
      </c>
      <c r="T36" s="30"/>
      <c r="U36" s="30"/>
    </row>
    <row r="37" spans="1:21" ht="15.75">
      <c r="A37" s="17" t="s">
        <v>44</v>
      </c>
      <c r="B37" s="17"/>
      <c r="C37" s="10" t="s">
        <v>45</v>
      </c>
      <c r="D37" s="31"/>
      <c r="E37" s="31"/>
      <c r="F37" s="22">
        <v>0</v>
      </c>
      <c r="G37" s="22"/>
      <c r="H37" s="22">
        <v>0</v>
      </c>
      <c r="I37" s="22"/>
      <c r="J37" s="22">
        <v>0</v>
      </c>
      <c r="K37" s="22"/>
      <c r="L37" s="22">
        <v>0</v>
      </c>
      <c r="M37" s="22"/>
      <c r="N37" s="131">
        <f t="shared" si="1"/>
        <v>0</v>
      </c>
      <c r="O37" s="22"/>
      <c r="P37" s="129">
        <v>0</v>
      </c>
      <c r="Q37" s="22"/>
      <c r="R37" s="133">
        <v>0</v>
      </c>
      <c r="S37" s="31" t="s">
        <v>43</v>
      </c>
      <c r="T37" s="30"/>
      <c r="U37" s="30"/>
    </row>
    <row r="38" spans="1:21" ht="15.75">
      <c r="A38" s="17" t="s">
        <v>46</v>
      </c>
      <c r="B38" s="17"/>
      <c r="C38" s="10" t="s">
        <v>47</v>
      </c>
      <c r="D38" s="31"/>
      <c r="E38" s="31"/>
      <c r="F38" s="22">
        <v>35000</v>
      </c>
      <c r="G38" s="22"/>
      <c r="H38" s="22">
        <v>6000</v>
      </c>
      <c r="I38" s="22"/>
      <c r="J38" s="22">
        <v>0</v>
      </c>
      <c r="K38" s="22"/>
      <c r="L38" s="22">
        <v>0</v>
      </c>
      <c r="M38" s="22"/>
      <c r="N38" s="131">
        <f t="shared" si="1"/>
        <v>41000</v>
      </c>
      <c r="O38" s="22"/>
      <c r="P38" s="129">
        <v>60000</v>
      </c>
      <c r="Q38" s="22"/>
      <c r="R38" s="136">
        <v>-19000</v>
      </c>
      <c r="S38" s="31" t="s">
        <v>43</v>
      </c>
      <c r="T38" s="30"/>
      <c r="U38" s="30"/>
    </row>
    <row r="39" spans="1:21" ht="15.75">
      <c r="A39" s="17" t="s">
        <v>48</v>
      </c>
      <c r="B39" s="17"/>
      <c r="C39" s="10" t="s">
        <v>49</v>
      </c>
      <c r="D39" s="31"/>
      <c r="E39" s="31"/>
      <c r="F39" s="22">
        <v>18000</v>
      </c>
      <c r="G39" s="22"/>
      <c r="H39" s="22">
        <v>0</v>
      </c>
      <c r="I39" s="22"/>
      <c r="J39" s="22">
        <v>0</v>
      </c>
      <c r="K39" s="22"/>
      <c r="L39" s="22">
        <v>0</v>
      </c>
      <c r="M39" s="22"/>
      <c r="N39" s="131">
        <f t="shared" si="1"/>
        <v>18000</v>
      </c>
      <c r="O39" s="22"/>
      <c r="P39" s="129">
        <v>15000</v>
      </c>
      <c r="Q39" s="22"/>
      <c r="R39" s="138">
        <v>3000</v>
      </c>
      <c r="S39" s="31" t="s">
        <v>114</v>
      </c>
      <c r="T39" s="30"/>
      <c r="U39" s="30"/>
    </row>
    <row r="40" spans="1:21" ht="15.75">
      <c r="A40" s="17" t="s">
        <v>50</v>
      </c>
      <c r="B40" s="17"/>
      <c r="C40" s="10" t="s">
        <v>51</v>
      </c>
      <c r="D40" s="31"/>
      <c r="E40" s="31"/>
      <c r="F40" s="22">
        <v>0</v>
      </c>
      <c r="G40" s="22"/>
      <c r="H40" s="22">
        <v>10500</v>
      </c>
      <c r="I40" s="22"/>
      <c r="J40" s="22">
        <v>0</v>
      </c>
      <c r="K40" s="22"/>
      <c r="L40" s="22">
        <v>0</v>
      </c>
      <c r="M40" s="22"/>
      <c r="N40" s="131">
        <v>10500</v>
      </c>
      <c r="O40" s="22"/>
      <c r="P40" s="129">
        <v>15000</v>
      </c>
      <c r="Q40" s="22"/>
      <c r="R40" s="136">
        <v>-4500</v>
      </c>
      <c r="S40" s="31"/>
      <c r="T40" s="30"/>
      <c r="U40" s="30"/>
    </row>
    <row r="41" spans="1:21" ht="15.75">
      <c r="A41" s="17" t="s">
        <v>52</v>
      </c>
      <c r="B41" s="17"/>
      <c r="C41" s="10" t="s">
        <v>53</v>
      </c>
      <c r="D41" s="31"/>
      <c r="E41" s="31"/>
      <c r="F41" s="22">
        <v>0</v>
      </c>
      <c r="G41" s="22"/>
      <c r="H41" s="22">
        <v>0</v>
      </c>
      <c r="I41" s="22"/>
      <c r="J41" s="22">
        <v>0</v>
      </c>
      <c r="K41" s="22"/>
      <c r="L41" s="22">
        <v>0</v>
      </c>
      <c r="M41" s="22"/>
      <c r="N41" s="131">
        <f t="shared" si="1"/>
        <v>0</v>
      </c>
      <c r="O41" s="22"/>
      <c r="P41" s="129">
        <v>0</v>
      </c>
      <c r="Q41" s="22"/>
      <c r="R41" s="133">
        <f t="shared" ref="R41" si="2">SUM(P41-N41)</f>
        <v>0</v>
      </c>
      <c r="S41" s="31" t="s">
        <v>43</v>
      </c>
      <c r="T41" s="30"/>
      <c r="U41" s="30"/>
    </row>
    <row r="42" spans="1:21" ht="15.75">
      <c r="A42" s="17" t="s">
        <v>54</v>
      </c>
      <c r="B42" s="17"/>
      <c r="C42" s="10" t="s">
        <v>55</v>
      </c>
      <c r="D42" s="31"/>
      <c r="E42" s="31"/>
      <c r="F42" s="22">
        <v>14000</v>
      </c>
      <c r="G42" s="22"/>
      <c r="H42" s="22">
        <v>0</v>
      </c>
      <c r="I42" s="22"/>
      <c r="J42" s="22">
        <v>0</v>
      </c>
      <c r="K42" s="22"/>
      <c r="L42" s="22">
        <v>0</v>
      </c>
      <c r="M42" s="22"/>
      <c r="N42" s="131">
        <f t="shared" si="1"/>
        <v>14000</v>
      </c>
      <c r="O42" s="22"/>
      <c r="P42" s="129">
        <v>25000</v>
      </c>
      <c r="Q42" s="22"/>
      <c r="R42" s="136">
        <v>-11000</v>
      </c>
      <c r="S42" s="31" t="s">
        <v>43</v>
      </c>
      <c r="T42" s="30"/>
      <c r="U42" s="30"/>
    </row>
    <row r="43" spans="1:21" ht="15.75">
      <c r="A43" s="17" t="s">
        <v>56</v>
      </c>
      <c r="B43" s="17"/>
      <c r="C43" s="10" t="s">
        <v>23</v>
      </c>
      <c r="D43" s="31"/>
      <c r="E43" s="31"/>
      <c r="F43" s="22">
        <v>2000</v>
      </c>
      <c r="G43" s="22"/>
      <c r="H43" s="22">
        <v>0</v>
      </c>
      <c r="I43" s="22"/>
      <c r="J43" s="22">
        <v>0</v>
      </c>
      <c r="K43" s="22"/>
      <c r="L43" s="22">
        <v>0</v>
      </c>
      <c r="M43" s="22"/>
      <c r="N43" s="131">
        <f t="shared" si="1"/>
        <v>2000</v>
      </c>
      <c r="O43" s="22"/>
      <c r="P43" s="129">
        <v>0</v>
      </c>
      <c r="Q43" s="22"/>
      <c r="R43" s="137" t="str">
        <f>IF(AND(N43&gt;0,P43=0),"WARNING NO BUDGET",P43-N43)</f>
        <v>WARNING NO BUDGET</v>
      </c>
      <c r="S43" s="31" t="s">
        <v>43</v>
      </c>
      <c r="T43" s="30"/>
      <c r="U43" s="30"/>
    </row>
    <row r="44" spans="1:21" ht="15.75">
      <c r="A44" s="10"/>
      <c r="B44" s="10"/>
      <c r="C44" s="10"/>
      <c r="D44" s="31"/>
      <c r="E44" s="31"/>
      <c r="F44" s="22"/>
      <c r="G44" s="22"/>
      <c r="H44" s="22"/>
      <c r="I44" s="22"/>
      <c r="J44" s="22"/>
      <c r="K44" s="22"/>
      <c r="L44" s="22"/>
      <c r="M44" s="22"/>
      <c r="N44" s="131"/>
      <c r="O44" s="22"/>
      <c r="P44" s="129"/>
      <c r="Q44" s="22"/>
      <c r="R44" s="134"/>
      <c r="S44" s="31"/>
      <c r="T44" s="30"/>
      <c r="U44" s="30"/>
    </row>
    <row r="45" spans="1:21" ht="15.75">
      <c r="A45" s="10"/>
      <c r="B45" s="10"/>
      <c r="C45" s="10"/>
      <c r="D45" s="31"/>
      <c r="E45" s="31"/>
      <c r="F45" s="22"/>
      <c r="G45" s="22"/>
      <c r="H45" s="22"/>
      <c r="I45" s="22"/>
      <c r="J45" s="22"/>
      <c r="K45" s="22"/>
      <c r="L45" s="22"/>
      <c r="M45" s="22"/>
      <c r="N45" s="131"/>
      <c r="O45" s="22"/>
      <c r="P45" s="129"/>
      <c r="Q45" s="22"/>
      <c r="R45" s="134"/>
      <c r="S45" s="31"/>
      <c r="T45" s="30"/>
      <c r="U45" s="30"/>
    </row>
    <row r="46" spans="1:21" ht="15.75">
      <c r="A46" s="48" t="s">
        <v>57</v>
      </c>
      <c r="B46" s="48"/>
      <c r="C46" s="10"/>
      <c r="D46" s="31"/>
      <c r="E46" s="31"/>
      <c r="F46" s="22">
        <v>0</v>
      </c>
      <c r="G46" s="22"/>
      <c r="H46" s="22">
        <v>0</v>
      </c>
      <c r="I46" s="22"/>
      <c r="J46" s="22">
        <v>0</v>
      </c>
      <c r="K46" s="22"/>
      <c r="L46" s="22">
        <v>0</v>
      </c>
      <c r="M46" s="22"/>
      <c r="N46" s="131">
        <f t="shared" ref="N46:N54" si="3">SUM(F46:M46)</f>
        <v>0</v>
      </c>
      <c r="O46" s="22"/>
      <c r="P46" s="129">
        <v>0</v>
      </c>
      <c r="Q46" s="22"/>
      <c r="R46" s="133">
        <f t="shared" ref="R46" si="4">SUM(P46-N46)</f>
        <v>0</v>
      </c>
      <c r="S46" s="31"/>
      <c r="T46" s="30"/>
      <c r="U46" s="30"/>
    </row>
    <row r="47" spans="1:21" ht="15.75">
      <c r="A47" s="48" t="s">
        <v>58</v>
      </c>
      <c r="B47" s="48"/>
      <c r="C47" s="10"/>
      <c r="D47" s="31"/>
      <c r="E47" s="31"/>
      <c r="F47" s="22"/>
      <c r="G47" s="22"/>
      <c r="H47" s="22"/>
      <c r="I47" s="22"/>
      <c r="J47" s="22"/>
      <c r="K47" s="22"/>
      <c r="L47" s="22"/>
      <c r="M47" s="22"/>
      <c r="N47" s="131"/>
      <c r="O47" s="22"/>
      <c r="P47" s="129"/>
      <c r="Q47" s="22"/>
      <c r="R47" s="134"/>
      <c r="S47" s="31"/>
      <c r="T47" s="30"/>
      <c r="U47" s="30"/>
    </row>
    <row r="48" spans="1:21" ht="15.75">
      <c r="A48" s="17" t="s">
        <v>59</v>
      </c>
      <c r="B48" s="17"/>
      <c r="C48" s="10" t="s">
        <v>60</v>
      </c>
      <c r="D48" s="31"/>
      <c r="E48" s="31"/>
      <c r="F48" s="22">
        <v>15333</v>
      </c>
      <c r="G48" s="22"/>
      <c r="H48" s="22">
        <v>667</v>
      </c>
      <c r="I48" s="22"/>
      <c r="J48" s="22">
        <v>0</v>
      </c>
      <c r="K48" s="22"/>
      <c r="L48" s="22">
        <v>0</v>
      </c>
      <c r="M48" s="22"/>
      <c r="N48" s="131">
        <f t="shared" si="3"/>
        <v>16000</v>
      </c>
      <c r="O48" s="22"/>
      <c r="P48" s="129">
        <v>15000</v>
      </c>
      <c r="Q48" s="22"/>
      <c r="R48" s="139">
        <v>1000</v>
      </c>
      <c r="S48" s="8" t="s">
        <v>114</v>
      </c>
      <c r="T48" s="30"/>
      <c r="U48" s="30"/>
    </row>
    <row r="49" spans="1:21" ht="15.75">
      <c r="A49" s="17" t="s">
        <v>61</v>
      </c>
      <c r="B49" s="17"/>
      <c r="C49" s="10" t="s">
        <v>62</v>
      </c>
      <c r="D49" s="31"/>
      <c r="E49" s="31"/>
      <c r="F49" s="22">
        <v>7667</v>
      </c>
      <c r="G49" s="22"/>
      <c r="H49" s="22">
        <v>333</v>
      </c>
      <c r="I49" s="22"/>
      <c r="J49" s="22">
        <v>0</v>
      </c>
      <c r="K49" s="22"/>
      <c r="L49" s="22">
        <v>0</v>
      </c>
      <c r="M49" s="22"/>
      <c r="N49" s="131">
        <v>8000</v>
      </c>
      <c r="O49" s="22"/>
      <c r="P49" s="129">
        <v>12000</v>
      </c>
      <c r="Q49" s="22"/>
      <c r="R49" s="136">
        <v>-4000</v>
      </c>
      <c r="S49" s="31" t="s">
        <v>43</v>
      </c>
      <c r="T49" s="30"/>
      <c r="U49" s="30"/>
    </row>
    <row r="50" spans="1:21" ht="15.75">
      <c r="A50" s="17" t="s">
        <v>63</v>
      </c>
      <c r="B50" s="17"/>
      <c r="C50" s="10" t="s">
        <v>64</v>
      </c>
      <c r="D50" s="31"/>
      <c r="E50" s="31"/>
      <c r="F50" s="22">
        <v>6639</v>
      </c>
      <c r="G50" s="22"/>
      <c r="H50" s="22">
        <v>28</v>
      </c>
      <c r="I50" s="22"/>
      <c r="J50" s="22">
        <v>0</v>
      </c>
      <c r="K50" s="22"/>
      <c r="L50" s="22">
        <v>0</v>
      </c>
      <c r="M50" s="22"/>
      <c r="N50" s="131">
        <v>6667</v>
      </c>
      <c r="O50" s="22"/>
      <c r="P50" s="129">
        <v>10000</v>
      </c>
      <c r="Q50" s="22"/>
      <c r="R50" s="136">
        <v>-3333</v>
      </c>
      <c r="S50" s="31" t="s">
        <v>43</v>
      </c>
      <c r="T50" s="30"/>
      <c r="U50" s="30"/>
    </row>
    <row r="51" spans="1:21" ht="15.75">
      <c r="A51" s="10"/>
      <c r="B51" s="10"/>
      <c r="C51" s="10"/>
      <c r="D51" s="31"/>
      <c r="E51" s="31"/>
      <c r="F51" s="22"/>
      <c r="G51" s="22"/>
      <c r="H51" s="22"/>
      <c r="I51" s="22"/>
      <c r="J51" s="22"/>
      <c r="K51" s="22"/>
      <c r="L51" s="22"/>
      <c r="M51" s="22"/>
      <c r="N51" s="131"/>
      <c r="O51" s="22"/>
      <c r="P51" s="129"/>
      <c r="Q51" s="22"/>
      <c r="R51" s="134"/>
      <c r="S51" s="31"/>
      <c r="T51" s="30"/>
      <c r="U51" s="30"/>
    </row>
    <row r="52" spans="1:21" ht="15.75">
      <c r="A52" s="48" t="s">
        <v>65</v>
      </c>
      <c r="B52" s="48"/>
      <c r="C52" s="10" t="s">
        <v>66</v>
      </c>
      <c r="D52" s="31"/>
      <c r="E52" s="31"/>
      <c r="F52" s="22">
        <v>70917</v>
      </c>
      <c r="G52" s="22"/>
      <c r="H52" s="22">
        <v>3083</v>
      </c>
      <c r="I52" s="22"/>
      <c r="J52" s="22">
        <v>0</v>
      </c>
      <c r="K52" s="22"/>
      <c r="L52" s="22">
        <v>0</v>
      </c>
      <c r="M52" s="22"/>
      <c r="N52" s="131">
        <v>74000</v>
      </c>
      <c r="O52" s="22"/>
      <c r="P52" s="129">
        <v>111000</v>
      </c>
      <c r="Q52" s="22"/>
      <c r="R52" s="136">
        <v>-37000</v>
      </c>
      <c r="S52" s="31" t="s">
        <v>43</v>
      </c>
      <c r="T52" s="30"/>
      <c r="U52" s="30"/>
    </row>
    <row r="53" spans="1:21" ht="15.75">
      <c r="A53" s="48" t="s">
        <v>67</v>
      </c>
      <c r="B53" s="48"/>
      <c r="C53" s="10"/>
      <c r="D53" s="31"/>
      <c r="E53" s="31"/>
      <c r="F53" s="22"/>
      <c r="G53" s="22"/>
      <c r="H53" s="22"/>
      <c r="I53" s="22"/>
      <c r="J53" s="22"/>
      <c r="K53" s="22"/>
      <c r="L53" s="22"/>
      <c r="M53" s="22"/>
      <c r="N53" s="131"/>
      <c r="O53" s="22"/>
      <c r="P53" s="129"/>
      <c r="Q53" s="22"/>
      <c r="R53" s="134"/>
      <c r="S53" s="31"/>
      <c r="T53" s="30"/>
      <c r="U53" s="30"/>
    </row>
    <row r="54" spans="1:21" ht="15.75">
      <c r="A54" s="61" t="s">
        <v>68</v>
      </c>
      <c r="B54" s="61"/>
      <c r="C54" s="10"/>
      <c r="D54" s="31"/>
      <c r="E54" s="31"/>
      <c r="F54" s="22">
        <v>0</v>
      </c>
      <c r="G54" s="22"/>
      <c r="H54" s="22">
        <v>0</v>
      </c>
      <c r="I54" s="22"/>
      <c r="J54" s="22">
        <v>0</v>
      </c>
      <c r="K54" s="22"/>
      <c r="L54" s="22">
        <v>0</v>
      </c>
      <c r="M54" s="22"/>
      <c r="N54" s="131">
        <f t="shared" si="3"/>
        <v>0</v>
      </c>
      <c r="O54" s="22"/>
      <c r="P54" s="129"/>
      <c r="Q54" s="22"/>
      <c r="R54" s="134">
        <v>0</v>
      </c>
      <c r="S54" s="31"/>
      <c r="T54" s="30"/>
      <c r="U54" s="30"/>
    </row>
    <row r="55" spans="1:21" ht="15.75">
      <c r="A55" s="31"/>
      <c r="B55" s="31"/>
      <c r="C55" s="61"/>
      <c r="D55" s="31"/>
      <c r="E55" s="31"/>
      <c r="F55" s="23"/>
      <c r="G55" s="33"/>
      <c r="H55" s="23"/>
      <c r="I55" s="31"/>
      <c r="J55" s="23"/>
      <c r="K55" s="31"/>
      <c r="L55" s="23"/>
      <c r="M55" s="31"/>
      <c r="N55" s="131"/>
      <c r="O55" s="12"/>
      <c r="P55" s="129"/>
      <c r="Q55" s="12"/>
      <c r="R55" s="135"/>
      <c r="S55" s="31"/>
      <c r="T55" s="30"/>
      <c r="U55" s="30"/>
    </row>
    <row r="56" spans="1:21" ht="27.75" customHeight="1">
      <c r="A56" s="62" t="s">
        <v>69</v>
      </c>
      <c r="B56" s="62"/>
      <c r="C56" s="61"/>
      <c r="D56" s="9"/>
      <c r="E56" s="9"/>
      <c r="F56" s="18">
        <f>SUM(F35:F54)</f>
        <v>204690.47999999998</v>
      </c>
      <c r="G56" s="63"/>
      <c r="H56" s="18">
        <f>SUM(H35:H55)</f>
        <v>24776.52</v>
      </c>
      <c r="I56" s="63"/>
      <c r="J56" s="18">
        <f>SUM(J35:J55)</f>
        <v>0</v>
      </c>
      <c r="K56" s="63"/>
      <c r="L56" s="18">
        <v>0</v>
      </c>
      <c r="M56" s="63"/>
      <c r="N56" s="132">
        <f>SUM(N35:N55)</f>
        <v>229467</v>
      </c>
      <c r="O56" s="24"/>
      <c r="P56" s="130">
        <f>SUM(P35:P55)</f>
        <v>313000</v>
      </c>
      <c r="Q56" s="24"/>
      <c r="R56" s="140">
        <v>-86533</v>
      </c>
      <c r="S56" s="143" t="s">
        <v>115</v>
      </c>
      <c r="T56" s="143"/>
      <c r="U56" s="143"/>
    </row>
    <row r="57" spans="1:21" ht="15.75">
      <c r="A57" s="64"/>
      <c r="B57" s="64"/>
      <c r="C57" s="64"/>
      <c r="D57" s="31"/>
      <c r="E57" s="31"/>
      <c r="F57" s="60"/>
      <c r="G57" s="33"/>
      <c r="H57" s="12"/>
      <c r="I57" s="31"/>
      <c r="J57" s="12"/>
      <c r="K57" s="31"/>
      <c r="L57" s="12"/>
      <c r="M57" s="31"/>
      <c r="N57" s="12"/>
      <c r="O57" s="12"/>
      <c r="P57" s="12"/>
      <c r="Q57" s="12"/>
      <c r="R57" s="12"/>
      <c r="S57" s="31"/>
      <c r="T57" s="30"/>
      <c r="U57" s="30"/>
    </row>
    <row r="58" spans="1:21" ht="15.75">
      <c r="A58" s="64"/>
      <c r="B58" s="64"/>
      <c r="C58" s="64"/>
      <c r="D58" s="31"/>
      <c r="E58" s="31"/>
      <c r="F58" s="60"/>
      <c r="G58" s="33"/>
      <c r="H58" s="12"/>
      <c r="I58" s="31"/>
      <c r="J58" s="12"/>
      <c r="K58" s="31"/>
      <c r="L58" s="12"/>
      <c r="M58" s="31"/>
      <c r="N58" s="12"/>
      <c r="O58" s="12"/>
      <c r="P58" s="12"/>
      <c r="Q58" s="12"/>
      <c r="R58" s="12"/>
      <c r="S58" s="31"/>
      <c r="T58" s="30"/>
      <c r="U58" s="30"/>
    </row>
    <row r="59" spans="1:21" ht="15.75">
      <c r="A59" s="2"/>
      <c r="B59" s="2"/>
      <c r="C59" s="2"/>
      <c r="D59" s="2"/>
      <c r="E59" s="2"/>
      <c r="F59" s="2" t="s">
        <v>70</v>
      </c>
      <c r="G59" s="2"/>
      <c r="H59" s="2" t="s">
        <v>71</v>
      </c>
      <c r="I59" s="2"/>
      <c r="J59" s="2" t="s">
        <v>70</v>
      </c>
      <c r="K59" s="2"/>
      <c r="L59" s="2"/>
      <c r="M59" s="2"/>
      <c r="N59" s="2" t="s">
        <v>72</v>
      </c>
      <c r="O59" s="2"/>
      <c r="P59" s="2" t="s">
        <v>73</v>
      </c>
      <c r="Q59" s="2"/>
      <c r="R59" s="2" t="s">
        <v>74</v>
      </c>
      <c r="S59" s="31"/>
      <c r="T59" s="30"/>
      <c r="U59" s="30"/>
    </row>
    <row r="60" spans="1:21" ht="15.75">
      <c r="A60" s="2"/>
      <c r="B60" s="2"/>
      <c r="C60" s="2"/>
      <c r="D60" s="2"/>
      <c r="E60" s="2"/>
      <c r="F60" s="2" t="s">
        <v>75</v>
      </c>
      <c r="G60" s="2"/>
      <c r="H60" s="2" t="s">
        <v>76</v>
      </c>
      <c r="I60" s="2"/>
      <c r="J60" s="2" t="s">
        <v>77</v>
      </c>
      <c r="K60" s="2"/>
      <c r="L60" s="2"/>
      <c r="M60" s="2"/>
      <c r="N60" s="2" t="s">
        <v>78</v>
      </c>
      <c r="O60" s="2"/>
      <c r="P60" s="2" t="s">
        <v>79</v>
      </c>
      <c r="Q60" s="2"/>
      <c r="R60" s="2" t="s">
        <v>80</v>
      </c>
      <c r="S60" s="31"/>
      <c r="T60" s="30"/>
      <c r="U60" s="30"/>
    </row>
    <row r="61" spans="1:21" ht="15.75">
      <c r="A61" s="8"/>
      <c r="B61" s="8"/>
      <c r="C61" s="8"/>
      <c r="D61" s="31"/>
      <c r="E61" s="31"/>
      <c r="F61" s="65"/>
      <c r="G61" s="33"/>
      <c r="H61" s="66"/>
      <c r="I61" s="31"/>
      <c r="J61" s="66"/>
      <c r="K61" s="8"/>
      <c r="L61" s="66"/>
      <c r="M61" s="8"/>
      <c r="N61" s="8"/>
      <c r="O61" s="8"/>
      <c r="P61" s="8"/>
      <c r="Q61" s="8"/>
      <c r="R61" s="31"/>
      <c r="S61" s="31"/>
      <c r="T61" s="30"/>
      <c r="U61" s="30"/>
    </row>
    <row r="62" spans="1:21" ht="15.75">
      <c r="A62" s="19" t="s">
        <v>81</v>
      </c>
      <c r="B62" s="19"/>
      <c r="C62" s="8"/>
      <c r="D62" s="31"/>
      <c r="E62" s="31"/>
      <c r="F62" s="65"/>
      <c r="G62" s="33"/>
      <c r="H62" s="66"/>
      <c r="I62" s="31"/>
      <c r="J62" s="66"/>
      <c r="K62" s="8"/>
      <c r="L62" s="66"/>
      <c r="M62" s="8"/>
      <c r="N62" s="8"/>
      <c r="O62" s="8"/>
      <c r="P62" s="8"/>
      <c r="Q62" s="8"/>
      <c r="R62" s="31"/>
      <c r="S62" s="31"/>
      <c r="T62" s="30"/>
      <c r="U62" s="30"/>
    </row>
    <row r="63" spans="1:21" ht="15.75">
      <c r="A63" s="9" t="s">
        <v>82</v>
      </c>
      <c r="B63" s="9"/>
      <c r="C63" s="8"/>
      <c r="D63" s="8"/>
      <c r="E63" s="8"/>
      <c r="F63" s="60">
        <v>-190389.21</v>
      </c>
      <c r="G63" s="60"/>
      <c r="H63" s="60">
        <v>-8277.7900000000009</v>
      </c>
      <c r="I63" s="60"/>
      <c r="J63" s="60">
        <v>0</v>
      </c>
      <c r="K63" s="60"/>
      <c r="L63" s="60"/>
      <c r="M63" s="60"/>
      <c r="N63" s="60">
        <v>-198667</v>
      </c>
      <c r="O63" s="60"/>
      <c r="P63" s="60">
        <v>-238400</v>
      </c>
      <c r="Q63" s="60"/>
      <c r="R63" s="60">
        <v>-39733</v>
      </c>
      <c r="S63" s="31"/>
      <c r="T63" s="30"/>
      <c r="U63" s="30"/>
    </row>
    <row r="64" spans="1:21" ht="15.75">
      <c r="A64" s="8"/>
      <c r="B64" s="8"/>
      <c r="C64" s="8"/>
      <c r="D64" s="8"/>
      <c r="E64" s="8"/>
      <c r="F64" s="16"/>
      <c r="G64" s="67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31"/>
      <c r="T64" s="30"/>
      <c r="U64" s="30"/>
    </row>
    <row r="65" spans="1:21" ht="15.75">
      <c r="A65" s="36"/>
      <c r="B65" s="36"/>
      <c r="C65" s="31"/>
      <c r="D65" s="31"/>
      <c r="E65" s="31"/>
      <c r="F65" s="32"/>
      <c r="G65" s="33"/>
      <c r="H65" s="31"/>
      <c r="I65" s="31"/>
      <c r="J65" s="31"/>
      <c r="K65" s="11"/>
      <c r="L65" s="11"/>
      <c r="M65" s="11"/>
      <c r="N65" s="31"/>
      <c r="O65" s="31"/>
      <c r="P65" s="31"/>
      <c r="Q65" s="31"/>
      <c r="R65" s="31"/>
      <c r="S65" s="31"/>
      <c r="T65" s="31"/>
      <c r="U65" s="31"/>
    </row>
    <row r="66" spans="1:21" ht="11.25" customHeight="1">
      <c r="A66" s="36"/>
      <c r="B66" s="36"/>
      <c r="C66" s="31"/>
      <c r="D66" s="31"/>
      <c r="E66" s="31"/>
      <c r="F66" s="32"/>
      <c r="G66" s="33"/>
      <c r="H66" s="31"/>
      <c r="I66" s="31"/>
      <c r="J66" s="31"/>
      <c r="K66" s="11"/>
      <c r="L66" s="11"/>
      <c r="M66" s="11"/>
      <c r="N66" s="31"/>
      <c r="O66" s="31"/>
      <c r="P66" s="31"/>
      <c r="Q66" s="31"/>
      <c r="R66" s="31"/>
      <c r="S66" s="31"/>
      <c r="T66" s="31"/>
      <c r="U66" s="31"/>
    </row>
    <row r="67" spans="1:21" ht="15.75" hidden="1">
      <c r="A67" s="36"/>
      <c r="B67" s="36"/>
      <c r="C67" s="31"/>
      <c r="D67" s="31"/>
      <c r="E67" s="31"/>
      <c r="F67" s="32"/>
      <c r="G67" s="33"/>
      <c r="H67" s="31"/>
      <c r="I67" s="31"/>
      <c r="J67" s="31"/>
      <c r="K67" s="11"/>
      <c r="L67" s="11"/>
      <c r="M67" s="11"/>
      <c r="N67" s="31"/>
      <c r="O67" s="31"/>
      <c r="P67" s="31"/>
      <c r="Q67" s="31"/>
      <c r="R67" s="31"/>
      <c r="S67" s="31"/>
      <c r="T67" s="31"/>
      <c r="U67" s="31"/>
    </row>
    <row r="68" spans="1:21" ht="15.75">
      <c r="A68" s="122" t="s">
        <v>83</v>
      </c>
      <c r="B68" s="31"/>
      <c r="C68" s="31"/>
      <c r="D68" s="31"/>
      <c r="E68" s="31"/>
      <c r="F68" s="32"/>
      <c r="G68" s="33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</row>
    <row r="69" spans="1:21" ht="15.75">
      <c r="A69" s="122"/>
      <c r="B69" s="31"/>
      <c r="C69" s="31"/>
      <c r="D69" s="31"/>
      <c r="E69" s="31"/>
      <c r="F69" s="32"/>
      <c r="G69" s="33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</row>
    <row r="70" spans="1:21">
      <c r="A70" s="68"/>
      <c r="B70" s="68"/>
      <c r="C70" s="68"/>
      <c r="D70" s="68"/>
      <c r="E70" s="68"/>
      <c r="F70" s="69"/>
      <c r="G70" s="70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31"/>
      <c r="T70" s="31"/>
      <c r="U70" s="31"/>
    </row>
    <row r="71" spans="1:21">
      <c r="A71" s="68"/>
      <c r="B71" s="68"/>
      <c r="C71" s="68"/>
      <c r="D71" s="68"/>
      <c r="E71" s="68"/>
      <c r="F71" s="69"/>
      <c r="G71" s="70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31"/>
      <c r="T71" s="31"/>
      <c r="U71" s="31"/>
    </row>
    <row r="72" spans="1:21">
      <c r="A72" s="13" t="s">
        <v>84</v>
      </c>
      <c r="B72" s="13"/>
      <c r="C72" s="13" t="s">
        <v>39</v>
      </c>
      <c r="D72" s="13" t="s">
        <v>40</v>
      </c>
      <c r="E72" s="13"/>
      <c r="F72" s="41"/>
      <c r="G72" s="42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31"/>
      <c r="T72" s="31"/>
      <c r="U72" s="31"/>
    </row>
    <row r="73" spans="1:21">
      <c r="A73" s="9" t="s">
        <v>103</v>
      </c>
      <c r="B73" s="9"/>
      <c r="C73" s="9" t="s">
        <v>104</v>
      </c>
      <c r="D73" s="31"/>
      <c r="E73" s="31"/>
      <c r="F73" s="32"/>
      <c r="G73" s="33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21">
      <c r="A74" s="8" t="s">
        <v>87</v>
      </c>
      <c r="B74" s="6"/>
      <c r="C74" s="14" t="s">
        <v>88</v>
      </c>
      <c r="D74" s="7" t="s">
        <v>89</v>
      </c>
      <c r="E74" s="14" t="s">
        <v>90</v>
      </c>
      <c r="F74" s="7" t="s">
        <v>91</v>
      </c>
      <c r="G74" s="7" t="s">
        <v>92</v>
      </c>
      <c r="H74" s="7" t="s">
        <v>93</v>
      </c>
      <c r="I74" s="14" t="s">
        <v>94</v>
      </c>
      <c r="J74" s="14"/>
      <c r="K74" s="14" t="s">
        <v>95</v>
      </c>
      <c r="L74" s="14"/>
      <c r="M74" s="14"/>
      <c r="N74" s="14" t="s">
        <v>96</v>
      </c>
      <c r="O74" s="14"/>
      <c r="P74" s="14"/>
      <c r="Q74" s="7" t="s">
        <v>97</v>
      </c>
      <c r="R74" s="15" t="s">
        <v>98</v>
      </c>
      <c r="S74" s="31"/>
      <c r="T74" s="31"/>
      <c r="U74" s="31"/>
    </row>
    <row r="75" spans="1:21">
      <c r="A75" s="31"/>
      <c r="B75" s="31"/>
      <c r="C75" s="8" t="s">
        <v>118</v>
      </c>
      <c r="D75" s="31">
        <v>10000000</v>
      </c>
      <c r="E75" s="31">
        <v>0</v>
      </c>
      <c r="F75" s="32">
        <v>0</v>
      </c>
      <c r="G75" s="71">
        <v>40390</v>
      </c>
      <c r="H75" s="33">
        <v>200912</v>
      </c>
      <c r="I75" s="50"/>
      <c r="J75" s="50"/>
      <c r="K75" s="64" t="s">
        <v>120</v>
      </c>
      <c r="L75" s="50"/>
      <c r="M75" s="50"/>
      <c r="N75" s="64" t="s">
        <v>119</v>
      </c>
      <c r="O75" s="50"/>
      <c r="P75" s="50"/>
      <c r="Q75" s="67" t="s">
        <v>117</v>
      </c>
      <c r="R75" s="72">
        <v>347.95</v>
      </c>
      <c r="S75" s="31"/>
      <c r="T75" s="31"/>
      <c r="U75" s="31"/>
    </row>
    <row r="76" spans="1:21">
      <c r="A76" s="31"/>
      <c r="B76" s="31"/>
      <c r="C76" s="8" t="s">
        <v>118</v>
      </c>
      <c r="D76" s="31">
        <v>10000000</v>
      </c>
      <c r="E76" s="31">
        <v>0</v>
      </c>
      <c r="F76" s="32">
        <v>0</v>
      </c>
      <c r="G76" s="71">
        <v>40390</v>
      </c>
      <c r="H76" s="33">
        <v>200912</v>
      </c>
      <c r="I76" s="50"/>
      <c r="J76" s="50"/>
      <c r="K76" s="64" t="s">
        <v>121</v>
      </c>
      <c r="L76" s="50"/>
      <c r="M76" s="50"/>
      <c r="N76" s="64" t="s">
        <v>119</v>
      </c>
      <c r="O76" s="50"/>
      <c r="P76" s="50"/>
      <c r="Q76" s="67" t="s">
        <v>117</v>
      </c>
      <c r="R76" s="72">
        <v>2174.67</v>
      </c>
      <c r="S76" s="31"/>
      <c r="T76" s="31"/>
      <c r="U76" s="31"/>
    </row>
    <row r="77" spans="1:21">
      <c r="A77" s="31"/>
      <c r="B77" s="31"/>
      <c r="C77" s="8" t="s">
        <v>118</v>
      </c>
      <c r="D77" s="31">
        <v>10000000</v>
      </c>
      <c r="E77" s="31">
        <v>0</v>
      </c>
      <c r="F77" s="32">
        <v>0</v>
      </c>
      <c r="G77" s="71">
        <v>40390</v>
      </c>
      <c r="H77" s="33">
        <v>200912</v>
      </c>
      <c r="I77" s="50"/>
      <c r="J77" s="50"/>
      <c r="K77" s="64" t="s">
        <v>122</v>
      </c>
      <c r="L77" s="50"/>
      <c r="M77" s="50"/>
      <c r="N77" s="64" t="s">
        <v>119</v>
      </c>
      <c r="O77" s="50"/>
      <c r="P77" s="50"/>
      <c r="Q77" s="67" t="s">
        <v>117</v>
      </c>
      <c r="R77" s="72">
        <v>142.9</v>
      </c>
      <c r="S77" s="31"/>
      <c r="T77" s="31"/>
      <c r="U77" s="31"/>
    </row>
    <row r="78" spans="1:21">
      <c r="A78" s="31" t="s">
        <v>100</v>
      </c>
      <c r="B78" s="31"/>
      <c r="C78" s="31"/>
      <c r="D78" s="31"/>
      <c r="E78" s="31"/>
      <c r="F78" s="32"/>
      <c r="G78" s="7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">
        <f>SUM(R75:R77)</f>
        <v>2665.52</v>
      </c>
      <c r="S78" s="31"/>
      <c r="T78" s="31"/>
      <c r="U78" s="31"/>
    </row>
    <row r="79" spans="1:21">
      <c r="A79" s="31"/>
      <c r="B79" s="31"/>
      <c r="C79" s="31"/>
      <c r="D79" s="31"/>
      <c r="E79" s="31"/>
      <c r="F79" s="32"/>
      <c r="G79" s="7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"/>
      <c r="S79" s="31"/>
      <c r="T79" s="31"/>
      <c r="U79" s="31"/>
    </row>
    <row r="80" spans="1:21">
      <c r="A80" s="9" t="s">
        <v>105</v>
      </c>
      <c r="B80" s="9"/>
      <c r="C80" s="31"/>
      <c r="D80" s="31"/>
      <c r="E80" s="31"/>
      <c r="F80" s="32"/>
      <c r="G80" s="33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5">
        <f>R78</f>
        <v>2665.52</v>
      </c>
      <c r="S80" s="31"/>
      <c r="T80" s="31"/>
      <c r="U80" s="31"/>
    </row>
    <row r="81" spans="1:21">
      <c r="A81" s="9"/>
      <c r="B81" s="9"/>
      <c r="C81" s="31"/>
      <c r="D81" s="31"/>
      <c r="E81" s="31"/>
      <c r="F81" s="32"/>
      <c r="G81" s="33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73"/>
      <c r="S81" s="31"/>
      <c r="T81" s="31"/>
      <c r="U81" s="31"/>
    </row>
    <row r="82" spans="1:21">
      <c r="A82" s="13" t="s">
        <v>106</v>
      </c>
      <c r="B82" s="13"/>
      <c r="C82" s="13" t="s">
        <v>40</v>
      </c>
      <c r="D82" s="40"/>
      <c r="E82" s="40"/>
      <c r="F82" s="41"/>
      <c r="G82" s="4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">
        <f>R80</f>
        <v>2665.52</v>
      </c>
      <c r="S82" s="31"/>
      <c r="T82" s="31"/>
      <c r="U82" s="31"/>
    </row>
    <row r="83" spans="1:21">
      <c r="A83" s="31"/>
      <c r="B83" s="31"/>
      <c r="C83" s="31"/>
      <c r="D83" s="31"/>
      <c r="E83" s="31"/>
      <c r="F83" s="32"/>
      <c r="G83" s="33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</row>
    <row r="84" spans="1:21">
      <c r="A84" s="31"/>
      <c r="B84" s="31"/>
      <c r="C84" s="31"/>
      <c r="D84" s="31"/>
      <c r="E84" s="31"/>
      <c r="F84" s="32"/>
      <c r="G84" s="33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</row>
    <row r="85" spans="1:21">
      <c r="A85" s="68"/>
      <c r="B85" s="68"/>
      <c r="C85" s="68"/>
      <c r="D85" s="68"/>
      <c r="E85" s="68"/>
      <c r="F85" s="69"/>
      <c r="G85" s="70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31"/>
      <c r="T85" s="31"/>
      <c r="U85" s="31"/>
    </row>
    <row r="86" spans="1:21">
      <c r="A86" s="13" t="s">
        <v>84</v>
      </c>
      <c r="B86" s="13"/>
      <c r="C86" s="13" t="s">
        <v>41</v>
      </c>
      <c r="D86" s="13" t="s">
        <v>42</v>
      </c>
      <c r="E86" s="13"/>
      <c r="F86" s="41"/>
      <c r="G86" s="42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31"/>
      <c r="T86" s="31"/>
      <c r="U86" s="31"/>
    </row>
    <row r="87" spans="1:21">
      <c r="A87" s="9" t="s">
        <v>107</v>
      </c>
      <c r="B87" s="9"/>
      <c r="C87" s="9" t="s">
        <v>108</v>
      </c>
      <c r="D87" s="31"/>
      <c r="E87" s="31"/>
      <c r="F87" s="32"/>
      <c r="G87" s="33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</row>
    <row r="88" spans="1:21">
      <c r="A88" s="8" t="s">
        <v>87</v>
      </c>
      <c r="B88" s="6"/>
      <c r="C88" s="14" t="s">
        <v>88</v>
      </c>
      <c r="D88" s="7" t="s">
        <v>89</v>
      </c>
      <c r="E88" s="14" t="s">
        <v>90</v>
      </c>
      <c r="F88" s="7" t="s">
        <v>91</v>
      </c>
      <c r="G88" s="7" t="s">
        <v>92</v>
      </c>
      <c r="H88" s="7" t="s">
        <v>93</v>
      </c>
      <c r="I88" s="14" t="s">
        <v>94</v>
      </c>
      <c r="J88" s="14"/>
      <c r="K88" s="14" t="s">
        <v>95</v>
      </c>
      <c r="L88" s="14"/>
      <c r="M88" s="14"/>
      <c r="N88" s="14" t="s">
        <v>96</v>
      </c>
      <c r="O88" s="14"/>
      <c r="P88" s="14"/>
      <c r="Q88" s="7" t="s">
        <v>97</v>
      </c>
      <c r="R88" s="15" t="s">
        <v>98</v>
      </c>
      <c r="S88" s="31"/>
      <c r="T88" s="31"/>
      <c r="U88" s="31"/>
    </row>
    <row r="89" spans="1:21">
      <c r="A89" s="31"/>
      <c r="B89" s="31"/>
      <c r="C89" s="8" t="s">
        <v>118</v>
      </c>
      <c r="D89" s="31">
        <v>10000000</v>
      </c>
      <c r="E89" s="31">
        <v>0</v>
      </c>
      <c r="F89" s="32">
        <v>0</v>
      </c>
      <c r="G89" s="71">
        <v>40390</v>
      </c>
      <c r="H89" s="33">
        <v>200912</v>
      </c>
      <c r="I89" s="50"/>
      <c r="J89" s="50"/>
      <c r="K89" s="64" t="s">
        <v>120</v>
      </c>
      <c r="L89" s="50"/>
      <c r="M89" s="50"/>
      <c r="N89" s="64" t="s">
        <v>123</v>
      </c>
      <c r="O89" s="50"/>
      <c r="P89" s="50"/>
      <c r="Q89" s="67" t="s">
        <v>117</v>
      </c>
      <c r="R89" s="72">
        <v>195.81</v>
      </c>
      <c r="S89" s="31"/>
      <c r="T89" s="31"/>
      <c r="U89" s="31"/>
    </row>
    <row r="90" spans="1:21">
      <c r="A90" s="31"/>
      <c r="B90" s="31"/>
      <c r="C90" s="8" t="s">
        <v>118</v>
      </c>
      <c r="D90" s="31">
        <v>10000000</v>
      </c>
      <c r="E90" s="31">
        <v>0</v>
      </c>
      <c r="F90" s="32">
        <v>0</v>
      </c>
      <c r="G90" s="71">
        <v>40390</v>
      </c>
      <c r="H90" s="33">
        <v>200912</v>
      </c>
      <c r="I90" s="50"/>
      <c r="J90" s="50"/>
      <c r="K90" s="64" t="s">
        <v>121</v>
      </c>
      <c r="L90" s="50"/>
      <c r="M90" s="50"/>
      <c r="N90" s="64" t="s">
        <v>123</v>
      </c>
      <c r="O90" s="50"/>
      <c r="P90" s="50"/>
      <c r="Q90" s="33"/>
      <c r="R90" s="72">
        <v>1223.78</v>
      </c>
      <c r="S90" s="31"/>
      <c r="T90" s="31"/>
      <c r="U90" s="31"/>
    </row>
    <row r="91" spans="1:21">
      <c r="A91" s="31"/>
      <c r="B91" s="31"/>
      <c r="C91" s="8" t="s">
        <v>118</v>
      </c>
      <c r="D91" s="31">
        <v>10000000</v>
      </c>
      <c r="E91" s="31">
        <v>0</v>
      </c>
      <c r="F91" s="32">
        <v>0</v>
      </c>
      <c r="G91" s="71">
        <v>40390</v>
      </c>
      <c r="H91" s="33">
        <v>200912</v>
      </c>
      <c r="I91" s="50"/>
      <c r="J91" s="50"/>
      <c r="K91" s="64" t="s">
        <v>122</v>
      </c>
      <c r="L91" s="50"/>
      <c r="M91" s="50"/>
      <c r="N91" s="64" t="s">
        <v>123</v>
      </c>
      <c r="O91" s="50"/>
      <c r="P91" s="50"/>
      <c r="Q91" s="33"/>
      <c r="R91" s="72">
        <v>80.41</v>
      </c>
      <c r="S91" s="31"/>
      <c r="T91" s="31"/>
      <c r="U91" s="31"/>
    </row>
    <row r="92" spans="1:21">
      <c r="A92" s="31" t="s">
        <v>100</v>
      </c>
      <c r="B92" s="31"/>
      <c r="C92" s="31"/>
      <c r="D92" s="31"/>
      <c r="E92" s="31"/>
      <c r="F92" s="32"/>
      <c r="G92" s="7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">
        <f>SUM(R89:R91)</f>
        <v>1500</v>
      </c>
      <c r="S92" s="31"/>
      <c r="T92" s="31"/>
      <c r="U92" s="31"/>
    </row>
    <row r="93" spans="1:21">
      <c r="A93" s="31"/>
      <c r="B93" s="31"/>
      <c r="C93" s="31"/>
      <c r="D93" s="31"/>
      <c r="E93" s="31"/>
      <c r="F93" s="32"/>
      <c r="G93" s="7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"/>
      <c r="S93" s="31"/>
      <c r="T93" s="31"/>
      <c r="U93" s="31"/>
    </row>
    <row r="94" spans="1:21">
      <c r="A94" s="9" t="s">
        <v>109</v>
      </c>
      <c r="B94" s="9"/>
      <c r="C94" s="31"/>
      <c r="D94" s="31"/>
      <c r="E94" s="31"/>
      <c r="F94" s="32"/>
      <c r="G94" s="33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5">
        <f>R92</f>
        <v>1500</v>
      </c>
      <c r="S94" s="31"/>
      <c r="T94" s="31"/>
      <c r="U94" s="31"/>
    </row>
    <row r="95" spans="1:21">
      <c r="A95" s="9"/>
      <c r="B95" s="9"/>
      <c r="C95" s="31"/>
      <c r="D95" s="31"/>
      <c r="E95" s="31"/>
      <c r="F95" s="32"/>
      <c r="G95" s="33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73"/>
      <c r="S95" s="31"/>
      <c r="T95" s="31"/>
      <c r="U95" s="31"/>
    </row>
    <row r="96" spans="1:21">
      <c r="A96" s="13" t="s">
        <v>110</v>
      </c>
      <c r="B96" s="13"/>
      <c r="C96" s="13" t="s">
        <v>42</v>
      </c>
      <c r="D96" s="40"/>
      <c r="E96" s="40"/>
      <c r="F96" s="41"/>
      <c r="G96" s="42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">
        <f>R94</f>
        <v>1500</v>
      </c>
      <c r="S96" s="31"/>
      <c r="T96" s="31"/>
      <c r="U96" s="31"/>
    </row>
    <row r="97" spans="1:21" ht="15.75" thickBot="1">
      <c r="A97" s="31"/>
      <c r="B97" s="43"/>
      <c r="C97" s="43"/>
      <c r="D97" s="43"/>
      <c r="E97" s="43"/>
      <c r="F97" s="44"/>
      <c r="G97" s="45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31"/>
      <c r="T97" s="31"/>
      <c r="U97" s="31"/>
    </row>
    <row r="98" spans="1:21">
      <c r="A98" s="13" t="s">
        <v>84</v>
      </c>
      <c r="B98" s="13"/>
      <c r="C98" s="13" t="s">
        <v>46</v>
      </c>
      <c r="D98" s="13" t="s">
        <v>47</v>
      </c>
      <c r="E98" s="13"/>
      <c r="F98" s="13"/>
      <c r="G98" s="41"/>
      <c r="H98" s="42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31"/>
      <c r="T98" s="31"/>
      <c r="U98" s="31"/>
    </row>
    <row r="99" spans="1:21" ht="15.75">
      <c r="A99" s="123"/>
      <c r="B99" s="84"/>
      <c r="C99" s="92"/>
      <c r="D99" s="85"/>
      <c r="E99" s="85"/>
      <c r="F99" s="86"/>
      <c r="G99" s="87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95"/>
      <c r="S99" s="31"/>
      <c r="T99" s="31"/>
      <c r="U99" s="31"/>
    </row>
    <row r="100" spans="1:21">
      <c r="A100" s="9" t="s">
        <v>125</v>
      </c>
      <c r="B100" s="9"/>
      <c r="C100" s="9" t="s">
        <v>126</v>
      </c>
      <c r="D100" s="31"/>
      <c r="E100" s="31"/>
      <c r="F100" s="32"/>
      <c r="G100" s="33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</row>
    <row r="101" spans="1:21">
      <c r="A101" s="8" t="s">
        <v>87</v>
      </c>
      <c r="B101" s="6"/>
      <c r="C101" s="14" t="s">
        <v>88</v>
      </c>
      <c r="D101" s="7" t="s">
        <v>89</v>
      </c>
      <c r="E101" s="14" t="s">
        <v>90</v>
      </c>
      <c r="F101" s="7" t="s">
        <v>91</v>
      </c>
      <c r="G101" s="7" t="s">
        <v>92</v>
      </c>
      <c r="H101" s="7" t="s">
        <v>93</v>
      </c>
      <c r="I101" s="14" t="s">
        <v>94</v>
      </c>
      <c r="J101" s="14"/>
      <c r="K101" s="14" t="s">
        <v>95</v>
      </c>
      <c r="L101" s="14"/>
      <c r="M101" s="14"/>
      <c r="N101" s="14" t="s">
        <v>96</v>
      </c>
      <c r="O101" s="14"/>
      <c r="P101" s="14"/>
      <c r="Q101" s="7" t="s">
        <v>97</v>
      </c>
      <c r="R101" s="15" t="s">
        <v>98</v>
      </c>
      <c r="S101" s="31"/>
      <c r="T101" s="31"/>
      <c r="U101" s="31"/>
    </row>
    <row r="102" spans="1:21">
      <c r="A102" s="31"/>
      <c r="B102" s="31"/>
      <c r="C102" s="8" t="s">
        <v>99</v>
      </c>
      <c r="D102" s="31">
        <v>10000000</v>
      </c>
      <c r="E102" s="31">
        <v>5</v>
      </c>
      <c r="F102" s="32">
        <v>0</v>
      </c>
      <c r="G102" s="71">
        <v>40369</v>
      </c>
      <c r="H102" s="33">
        <v>200912</v>
      </c>
      <c r="I102" s="50"/>
      <c r="J102" s="50"/>
      <c r="K102" s="64"/>
      <c r="L102" s="50"/>
      <c r="M102" s="50"/>
      <c r="N102" s="64" t="s">
        <v>127</v>
      </c>
      <c r="O102" s="50"/>
      <c r="P102" s="50"/>
      <c r="Q102" s="67" t="s">
        <v>117</v>
      </c>
      <c r="R102" s="72">
        <v>1000</v>
      </c>
      <c r="S102" s="31"/>
      <c r="T102" s="31"/>
      <c r="U102" s="31"/>
    </row>
    <row r="103" spans="1:21">
      <c r="A103" s="31"/>
      <c r="B103" s="31"/>
      <c r="C103" s="8" t="s">
        <v>128</v>
      </c>
      <c r="D103" s="31">
        <v>10000000</v>
      </c>
      <c r="E103" s="31">
        <v>1</v>
      </c>
      <c r="F103" s="32">
        <v>69362</v>
      </c>
      <c r="G103" s="71">
        <v>40374</v>
      </c>
      <c r="H103" s="33">
        <v>200912</v>
      </c>
      <c r="I103" s="50" t="s">
        <v>129</v>
      </c>
      <c r="J103" s="50"/>
      <c r="K103" s="64" t="s">
        <v>130</v>
      </c>
      <c r="L103" s="50"/>
      <c r="M103" s="50"/>
      <c r="N103" s="64"/>
      <c r="O103" s="50"/>
      <c r="P103" s="50"/>
      <c r="Q103" s="67" t="s">
        <v>117</v>
      </c>
      <c r="R103" s="72">
        <v>250</v>
      </c>
      <c r="S103" s="31"/>
      <c r="T103" s="31"/>
      <c r="U103" s="31"/>
    </row>
    <row r="104" spans="1:21">
      <c r="A104" s="31"/>
      <c r="B104" s="31"/>
      <c r="C104" s="8" t="s">
        <v>128</v>
      </c>
      <c r="D104" s="31">
        <v>10000000</v>
      </c>
      <c r="E104" s="31">
        <v>1</v>
      </c>
      <c r="F104" s="32">
        <v>751614</v>
      </c>
      <c r="G104" s="71">
        <v>40374</v>
      </c>
      <c r="H104" s="33">
        <v>200912</v>
      </c>
      <c r="I104" s="50" t="s">
        <v>129</v>
      </c>
      <c r="J104" s="50"/>
      <c r="K104" s="64" t="s">
        <v>131</v>
      </c>
      <c r="L104" s="50"/>
      <c r="M104" s="50"/>
      <c r="N104" s="64"/>
      <c r="O104" s="50"/>
      <c r="P104" s="50"/>
      <c r="Q104" s="67" t="s">
        <v>117</v>
      </c>
      <c r="R104" s="72">
        <v>500</v>
      </c>
      <c r="S104" s="31"/>
      <c r="T104" s="31"/>
      <c r="U104" s="31"/>
    </row>
    <row r="105" spans="1:21">
      <c r="A105" s="31"/>
      <c r="B105" s="31"/>
      <c r="C105" s="8" t="s">
        <v>128</v>
      </c>
      <c r="D105" s="31">
        <v>10000000</v>
      </c>
      <c r="E105" s="31">
        <v>1</v>
      </c>
      <c r="F105" s="32">
        <v>751614</v>
      </c>
      <c r="G105" s="71">
        <v>40379</v>
      </c>
      <c r="H105" s="33">
        <v>200912</v>
      </c>
      <c r="I105" s="50" t="s">
        <v>129</v>
      </c>
      <c r="J105" s="50"/>
      <c r="K105" s="64" t="s">
        <v>132</v>
      </c>
      <c r="L105" s="50"/>
      <c r="M105" s="50"/>
      <c r="N105" s="64"/>
      <c r="O105" s="50"/>
      <c r="P105" s="50"/>
      <c r="Q105" s="67" t="s">
        <v>117</v>
      </c>
      <c r="R105" s="72">
        <v>700</v>
      </c>
      <c r="S105" s="31"/>
      <c r="T105" s="31"/>
      <c r="U105" s="31"/>
    </row>
    <row r="106" spans="1:21">
      <c r="A106" s="31"/>
      <c r="B106" s="31"/>
      <c r="C106" s="8" t="s">
        <v>99</v>
      </c>
      <c r="D106" s="31">
        <v>10000000</v>
      </c>
      <c r="E106" s="31">
        <v>0</v>
      </c>
      <c r="F106" s="32">
        <v>0</v>
      </c>
      <c r="G106" s="71">
        <v>40380</v>
      </c>
      <c r="H106" s="33">
        <v>200912</v>
      </c>
      <c r="I106" s="50"/>
      <c r="J106" s="50"/>
      <c r="K106" s="64"/>
      <c r="L106" s="50"/>
      <c r="M106" s="50"/>
      <c r="N106" s="64" t="s">
        <v>133</v>
      </c>
      <c r="O106" s="50"/>
      <c r="P106" s="50"/>
      <c r="Q106" s="67" t="s">
        <v>117</v>
      </c>
      <c r="R106" s="72">
        <v>600</v>
      </c>
      <c r="S106" s="31"/>
      <c r="T106" s="31"/>
      <c r="U106" s="31"/>
    </row>
    <row r="107" spans="1:21">
      <c r="A107" s="31"/>
      <c r="B107" s="31"/>
      <c r="C107" s="8" t="s">
        <v>99</v>
      </c>
      <c r="D107" s="31">
        <v>10000000</v>
      </c>
      <c r="E107" s="31">
        <v>0</v>
      </c>
      <c r="F107" s="32">
        <v>0</v>
      </c>
      <c r="G107" s="71">
        <v>40380</v>
      </c>
      <c r="H107" s="33">
        <v>200912</v>
      </c>
      <c r="I107" s="50"/>
      <c r="J107" s="50"/>
      <c r="K107" s="64"/>
      <c r="L107" s="50"/>
      <c r="M107" s="50"/>
      <c r="N107" s="64" t="s">
        <v>135</v>
      </c>
      <c r="O107" s="50"/>
      <c r="P107" s="50"/>
      <c r="Q107" s="67" t="s">
        <v>117</v>
      </c>
      <c r="R107" s="72">
        <v>450</v>
      </c>
      <c r="S107" s="31"/>
      <c r="T107" s="31"/>
      <c r="U107" s="31"/>
    </row>
    <row r="108" spans="1:21">
      <c r="A108" s="31"/>
      <c r="B108" s="31"/>
      <c r="C108" s="8" t="s">
        <v>99</v>
      </c>
      <c r="D108" s="31">
        <v>10000000</v>
      </c>
      <c r="E108" s="31">
        <v>2</v>
      </c>
      <c r="F108" s="32">
        <v>0</v>
      </c>
      <c r="G108" s="71">
        <v>40387</v>
      </c>
      <c r="H108" s="33">
        <v>200912</v>
      </c>
      <c r="I108" s="50"/>
      <c r="J108" s="50"/>
      <c r="K108" s="64"/>
      <c r="L108" s="50"/>
      <c r="M108" s="50"/>
      <c r="N108" s="64" t="s">
        <v>136</v>
      </c>
      <c r="O108" s="50"/>
      <c r="P108" s="50"/>
      <c r="Q108" s="67" t="s">
        <v>117</v>
      </c>
      <c r="R108" s="72">
        <v>500</v>
      </c>
      <c r="S108" s="31"/>
      <c r="T108" s="31"/>
      <c r="U108" s="31"/>
    </row>
    <row r="109" spans="1:21">
      <c r="A109" s="31"/>
      <c r="B109" s="31"/>
      <c r="C109" s="8" t="s">
        <v>99</v>
      </c>
      <c r="D109" s="31">
        <v>10000000</v>
      </c>
      <c r="E109" s="31">
        <v>2</v>
      </c>
      <c r="F109" s="32">
        <v>0</v>
      </c>
      <c r="G109" s="71" t="s">
        <v>139</v>
      </c>
      <c r="H109" s="33">
        <v>200912</v>
      </c>
      <c r="I109" s="50"/>
      <c r="J109" s="50"/>
      <c r="K109" s="64"/>
      <c r="L109" s="50"/>
      <c r="M109" s="50"/>
      <c r="N109" s="64" t="s">
        <v>137</v>
      </c>
      <c r="O109" s="50"/>
      <c r="P109" s="50"/>
      <c r="Q109" s="67" t="s">
        <v>117</v>
      </c>
      <c r="R109" s="72">
        <v>2000</v>
      </c>
      <c r="S109" s="31"/>
      <c r="T109" s="31"/>
      <c r="U109" s="31"/>
    </row>
    <row r="110" spans="1:21" ht="15.75">
      <c r="A110" s="31" t="s">
        <v>100</v>
      </c>
      <c r="B110" s="85"/>
      <c r="C110" s="92"/>
      <c r="D110" s="85"/>
      <c r="E110" s="85"/>
      <c r="F110" s="86"/>
      <c r="G110" s="93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3">
        <f>SUBTOTAL(9,R102:R109)</f>
        <v>6000</v>
      </c>
      <c r="S110" s="31"/>
      <c r="T110" s="31"/>
      <c r="U110" s="31"/>
    </row>
    <row r="111" spans="1:21" ht="15.75">
      <c r="A111" s="124"/>
      <c r="B111" s="85"/>
      <c r="C111" s="92"/>
      <c r="D111" s="85"/>
      <c r="E111" s="85"/>
      <c r="F111" s="86"/>
      <c r="G111" s="93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94"/>
      <c r="S111" s="31"/>
      <c r="T111" s="31"/>
      <c r="U111" s="31"/>
    </row>
    <row r="112" spans="1:21" ht="15.75">
      <c r="A112" s="9" t="s">
        <v>138</v>
      </c>
      <c r="B112" s="84"/>
      <c r="C112" s="92"/>
      <c r="D112" s="85"/>
      <c r="E112" s="85"/>
      <c r="F112" s="86"/>
      <c r="G112" s="87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5">
        <f>SUBTOTAL(9,R101:R111)</f>
        <v>6000</v>
      </c>
      <c r="S112" s="31"/>
      <c r="T112" s="31"/>
      <c r="U112" s="31"/>
    </row>
    <row r="113" spans="1:21" ht="15.75">
      <c r="A113" s="9"/>
      <c r="B113" s="84"/>
      <c r="C113" s="92"/>
      <c r="D113" s="85"/>
      <c r="E113" s="85"/>
      <c r="F113" s="86"/>
      <c r="G113" s="87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96"/>
      <c r="S113" s="31"/>
      <c r="T113" s="31"/>
      <c r="U113" s="31"/>
    </row>
    <row r="114" spans="1:21">
      <c r="A114" s="13" t="s">
        <v>147</v>
      </c>
      <c r="B114" s="13"/>
      <c r="C114" s="13" t="s">
        <v>47</v>
      </c>
      <c r="D114" s="40"/>
      <c r="E114" s="40"/>
      <c r="F114" s="41"/>
      <c r="G114" s="42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">
        <f>R112</f>
        <v>6000</v>
      </c>
      <c r="S114" s="31"/>
      <c r="T114" s="31"/>
      <c r="U114" s="31"/>
    </row>
    <row r="115" spans="1:21" ht="15.75" thickBot="1">
      <c r="A115" s="31"/>
      <c r="B115" s="43"/>
      <c r="C115" s="43"/>
      <c r="D115" s="43"/>
      <c r="E115" s="43"/>
      <c r="F115" s="44"/>
      <c r="G115" s="45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31"/>
      <c r="T115" s="31"/>
      <c r="U115" s="31"/>
    </row>
    <row r="116" spans="1:21">
      <c r="A116" s="13" t="s">
        <v>140</v>
      </c>
      <c r="B116" s="13"/>
      <c r="C116" s="13" t="s">
        <v>141</v>
      </c>
      <c r="D116" s="13" t="s">
        <v>51</v>
      </c>
      <c r="E116" s="13"/>
      <c r="F116" s="13"/>
      <c r="G116" s="41"/>
      <c r="H116" s="42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31"/>
      <c r="T116" s="31"/>
      <c r="U116" s="31"/>
    </row>
    <row r="117" spans="1:21">
      <c r="A117" s="119"/>
      <c r="S117" s="31"/>
      <c r="T117" s="31"/>
      <c r="U117" s="31"/>
    </row>
    <row r="118" spans="1:21">
      <c r="A118" s="9" t="s">
        <v>142</v>
      </c>
      <c r="B118" s="9"/>
      <c r="C118" s="9" t="s">
        <v>143</v>
      </c>
      <c r="D118" s="31"/>
      <c r="E118" s="31"/>
      <c r="F118" s="32"/>
      <c r="G118" s="33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</row>
    <row r="119" spans="1:21">
      <c r="A119" s="8" t="s">
        <v>87</v>
      </c>
      <c r="B119" s="6"/>
      <c r="C119" s="14" t="s">
        <v>88</v>
      </c>
      <c r="D119" s="7" t="s">
        <v>89</v>
      </c>
      <c r="E119" s="14" t="s">
        <v>90</v>
      </c>
      <c r="F119" s="7" t="s">
        <v>91</v>
      </c>
      <c r="G119" s="7" t="s">
        <v>92</v>
      </c>
      <c r="H119" s="7" t="s">
        <v>93</v>
      </c>
      <c r="I119" s="14" t="s">
        <v>94</v>
      </c>
      <c r="J119" s="14"/>
      <c r="K119" s="14" t="s">
        <v>95</v>
      </c>
      <c r="L119" s="14"/>
      <c r="M119" s="14"/>
      <c r="N119" s="14" t="s">
        <v>96</v>
      </c>
      <c r="O119" s="14"/>
      <c r="P119" s="14"/>
      <c r="Q119" s="7" t="s">
        <v>97</v>
      </c>
      <c r="R119" s="15" t="s">
        <v>98</v>
      </c>
      <c r="S119" s="31"/>
      <c r="T119" s="31"/>
      <c r="U119" s="31"/>
    </row>
    <row r="120" spans="1:21">
      <c r="A120" s="31"/>
      <c r="B120" s="31"/>
      <c r="C120" s="8" t="s">
        <v>124</v>
      </c>
      <c r="D120" s="31">
        <v>10000000</v>
      </c>
      <c r="E120" s="31">
        <v>0</v>
      </c>
      <c r="F120" s="32">
        <v>0</v>
      </c>
      <c r="G120" s="71">
        <v>40369</v>
      </c>
      <c r="H120" s="33">
        <v>200912</v>
      </c>
      <c r="I120" s="64" t="s">
        <v>144</v>
      </c>
      <c r="J120" s="50"/>
      <c r="K120" s="64"/>
      <c r="L120" s="50"/>
      <c r="M120" s="50"/>
      <c r="N120" s="64" t="s">
        <v>145</v>
      </c>
      <c r="O120" s="50"/>
      <c r="P120" s="50"/>
      <c r="Q120" s="67" t="s">
        <v>117</v>
      </c>
      <c r="R120" s="72">
        <v>10500</v>
      </c>
      <c r="S120" s="31"/>
      <c r="T120" s="31"/>
      <c r="U120" s="31"/>
    </row>
    <row r="121" spans="1:21" ht="15.75">
      <c r="A121" s="31" t="s">
        <v>100</v>
      </c>
      <c r="B121" s="85"/>
      <c r="C121" s="92"/>
      <c r="D121" s="85"/>
      <c r="E121" s="85"/>
      <c r="F121" s="86"/>
      <c r="G121" s="93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3">
        <v>10500</v>
      </c>
      <c r="S121" s="31"/>
      <c r="T121" s="31"/>
      <c r="U121" s="31"/>
    </row>
    <row r="122" spans="1:21">
      <c r="A122" s="119"/>
      <c r="S122" s="31"/>
      <c r="T122" s="31"/>
      <c r="U122" s="31"/>
    </row>
    <row r="123" spans="1:21" ht="15.75">
      <c r="A123" s="9" t="s">
        <v>146</v>
      </c>
      <c r="B123" s="84"/>
      <c r="C123" s="92"/>
      <c r="D123" s="85"/>
      <c r="E123" s="85"/>
      <c r="F123" s="86"/>
      <c r="G123" s="87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5">
        <v>10500</v>
      </c>
      <c r="S123" s="31"/>
      <c r="T123" s="31"/>
      <c r="U123" s="31"/>
    </row>
    <row r="124" spans="1:21" ht="15.75">
      <c r="A124" s="9"/>
      <c r="B124" s="84"/>
      <c r="C124" s="92"/>
      <c r="D124" s="85"/>
      <c r="E124" s="85"/>
      <c r="F124" s="86"/>
      <c r="G124" s="87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96"/>
      <c r="S124" s="31"/>
      <c r="T124" s="31"/>
      <c r="U124" s="31"/>
    </row>
    <row r="125" spans="1:21">
      <c r="A125" s="13" t="s">
        <v>148</v>
      </c>
      <c r="B125" s="13"/>
      <c r="C125" s="13" t="s">
        <v>51</v>
      </c>
      <c r="D125" s="40"/>
      <c r="E125" s="40"/>
      <c r="F125" s="41"/>
      <c r="G125" s="42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">
        <f>R123</f>
        <v>10500</v>
      </c>
      <c r="S125" s="31"/>
      <c r="T125" s="31"/>
      <c r="U125" s="31"/>
    </row>
    <row r="126" spans="1:21">
      <c r="A126" s="119"/>
      <c r="S126" s="31"/>
      <c r="T126" s="31"/>
      <c r="U126" s="31"/>
    </row>
    <row r="127" spans="1:21">
      <c r="A127" s="13" t="s">
        <v>84</v>
      </c>
      <c r="B127" s="13"/>
      <c r="C127" s="13" t="s">
        <v>61</v>
      </c>
      <c r="D127" s="13" t="s">
        <v>62</v>
      </c>
      <c r="E127" s="13"/>
      <c r="F127" s="13"/>
      <c r="G127" s="13"/>
      <c r="H127" s="41"/>
      <c r="I127" s="42"/>
      <c r="J127" s="40"/>
      <c r="K127" s="40"/>
      <c r="L127" s="40"/>
      <c r="M127" s="40"/>
      <c r="N127" s="40"/>
      <c r="O127" s="40"/>
      <c r="P127" s="40"/>
      <c r="Q127" s="40"/>
      <c r="R127" s="40"/>
      <c r="S127" s="31"/>
      <c r="T127" s="31"/>
      <c r="U127" s="31"/>
    </row>
    <row r="128" spans="1:21">
      <c r="A128" s="119"/>
      <c r="S128" s="31"/>
      <c r="T128" s="31"/>
      <c r="U128" s="31"/>
    </row>
    <row r="129" spans="1:21">
      <c r="A129" s="9" t="s">
        <v>149</v>
      </c>
      <c r="B129" s="9"/>
      <c r="C129" s="9" t="s">
        <v>150</v>
      </c>
      <c r="D129" s="9"/>
      <c r="E129" s="31"/>
      <c r="F129" s="31"/>
      <c r="G129" s="32"/>
      <c r="H129" s="33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</row>
    <row r="130" spans="1:21">
      <c r="A130" s="8" t="s">
        <v>87</v>
      </c>
      <c r="B130" s="6"/>
      <c r="C130" s="6" t="s">
        <v>88</v>
      </c>
      <c r="D130" s="14" t="s">
        <v>89</v>
      </c>
      <c r="E130" s="7" t="s">
        <v>90</v>
      </c>
      <c r="F130" s="14" t="s">
        <v>91</v>
      </c>
      <c r="G130" s="7" t="s">
        <v>92</v>
      </c>
      <c r="H130" s="7" t="s">
        <v>93</v>
      </c>
      <c r="I130" s="7" t="s">
        <v>94</v>
      </c>
      <c r="J130" s="14"/>
      <c r="K130" s="14" t="s">
        <v>95</v>
      </c>
      <c r="L130" s="14"/>
      <c r="M130" s="14"/>
      <c r="N130" s="14" t="s">
        <v>96</v>
      </c>
      <c r="O130" s="14"/>
      <c r="P130" s="14"/>
      <c r="Q130" s="14" t="s">
        <v>97</v>
      </c>
      <c r="R130" s="7" t="s">
        <v>98</v>
      </c>
      <c r="S130" s="31"/>
      <c r="T130" s="31"/>
      <c r="U130" s="31"/>
    </row>
    <row r="131" spans="1:21">
      <c r="A131" s="31"/>
      <c r="B131" s="31"/>
      <c r="C131" s="8" t="s">
        <v>99</v>
      </c>
      <c r="D131" s="31">
        <v>10000000</v>
      </c>
      <c r="E131" s="31">
        <v>3550</v>
      </c>
      <c r="F131" s="32">
        <v>0</v>
      </c>
      <c r="G131" s="71">
        <v>40390</v>
      </c>
      <c r="H131" s="33">
        <v>200912</v>
      </c>
      <c r="I131" s="64"/>
      <c r="J131" s="50"/>
      <c r="K131" s="64"/>
      <c r="L131" s="50"/>
      <c r="M131" s="50"/>
      <c r="N131" s="64" t="s">
        <v>151</v>
      </c>
      <c r="O131" s="50"/>
      <c r="P131" s="50"/>
      <c r="Q131" s="67" t="s">
        <v>117</v>
      </c>
      <c r="R131" s="72">
        <v>333</v>
      </c>
      <c r="S131" s="31"/>
      <c r="T131" s="31"/>
      <c r="U131" s="31"/>
    </row>
    <row r="132" spans="1:21" ht="15.75">
      <c r="A132" s="31" t="s">
        <v>100</v>
      </c>
      <c r="B132" s="85"/>
      <c r="C132" s="92"/>
      <c r="D132" s="85"/>
      <c r="E132" s="85"/>
      <c r="F132" s="86"/>
      <c r="G132" s="93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3">
        <f>SUBTOTAL(9,R131:R131)</f>
        <v>333</v>
      </c>
      <c r="S132" s="31"/>
      <c r="T132" s="31"/>
      <c r="U132" s="31"/>
    </row>
    <row r="133" spans="1:21" s="98" customFormat="1" ht="15.75">
      <c r="A133" s="124"/>
      <c r="B133" s="85"/>
      <c r="C133" s="92"/>
      <c r="D133" s="85"/>
      <c r="E133" s="85"/>
      <c r="F133" s="86"/>
      <c r="G133" s="93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94"/>
      <c r="S133" s="31"/>
      <c r="T133" s="31"/>
      <c r="U133" s="31"/>
    </row>
    <row r="134" spans="1:21" ht="15.75">
      <c r="A134" s="9" t="s">
        <v>152</v>
      </c>
      <c r="B134" s="84"/>
      <c r="C134" s="92"/>
      <c r="D134" s="85"/>
      <c r="E134" s="85"/>
      <c r="F134" s="86"/>
      <c r="G134" s="87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5">
        <f>SUBTOTAL(9,R130:R133)</f>
        <v>333</v>
      </c>
      <c r="S134" s="31"/>
      <c r="T134" s="31"/>
      <c r="U134" s="31"/>
    </row>
    <row r="135" spans="1:21" s="98" customFormat="1" ht="15.75">
      <c r="A135" s="123"/>
      <c r="B135" s="84"/>
      <c r="C135" s="92"/>
      <c r="D135" s="85"/>
      <c r="E135" s="85"/>
      <c r="F135" s="86"/>
      <c r="G135" s="87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95"/>
      <c r="S135" s="31"/>
      <c r="T135" s="31"/>
      <c r="U135" s="31"/>
    </row>
    <row r="136" spans="1:21">
      <c r="A136" s="13" t="s">
        <v>153</v>
      </c>
      <c r="B136" s="13"/>
      <c r="C136" s="13" t="s">
        <v>62</v>
      </c>
      <c r="D136" s="40"/>
      <c r="E136" s="40"/>
      <c r="F136" s="41"/>
      <c r="G136" s="42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">
        <f>SUBTOTAL(9,R129:R135)</f>
        <v>333</v>
      </c>
      <c r="S136" s="31"/>
      <c r="T136" s="31"/>
      <c r="U136" s="31"/>
    </row>
    <row r="137" spans="1:21" s="98" customFormat="1" ht="15.75" customHeight="1">
      <c r="A137" s="119"/>
      <c r="B137"/>
      <c r="C137" s="99"/>
      <c r="D137"/>
      <c r="E137"/>
      <c r="F137"/>
      <c r="G137" s="100"/>
      <c r="H137" s="101"/>
      <c r="I137"/>
      <c r="J137"/>
      <c r="K137"/>
      <c r="L137"/>
      <c r="M137"/>
      <c r="N137"/>
      <c r="O137"/>
      <c r="P137"/>
      <c r="Q137"/>
      <c r="R137"/>
      <c r="S137" s="31"/>
      <c r="T137" s="31"/>
      <c r="U137" s="31"/>
    </row>
    <row r="138" spans="1:21">
      <c r="A138" s="13" t="s">
        <v>84</v>
      </c>
      <c r="B138" s="13"/>
      <c r="C138" s="13" t="s">
        <v>63</v>
      </c>
      <c r="D138" s="13" t="s">
        <v>64</v>
      </c>
      <c r="E138" s="13"/>
      <c r="F138" s="13"/>
      <c r="G138" s="13"/>
      <c r="H138" s="41"/>
      <c r="I138" s="42"/>
      <c r="J138" s="40"/>
      <c r="K138" s="40"/>
      <c r="L138" s="40"/>
      <c r="M138" s="40"/>
      <c r="N138" s="40"/>
      <c r="O138" s="40"/>
      <c r="P138" s="40"/>
      <c r="Q138" s="40"/>
      <c r="R138" s="40"/>
      <c r="S138" s="31"/>
      <c r="T138" s="31"/>
      <c r="U138" s="31"/>
    </row>
    <row r="139" spans="1:21">
      <c r="A139" s="119"/>
      <c r="S139" s="31"/>
      <c r="T139" s="31"/>
      <c r="U139" s="31"/>
    </row>
    <row r="140" spans="1:21">
      <c r="A140" s="9" t="s">
        <v>154</v>
      </c>
      <c r="B140" s="9"/>
      <c r="C140" s="9" t="s">
        <v>155</v>
      </c>
      <c r="D140" s="9"/>
      <c r="E140" s="31"/>
      <c r="F140" s="31"/>
      <c r="G140" s="32"/>
      <c r="H140" s="33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</row>
    <row r="141" spans="1:21">
      <c r="A141" s="8" t="s">
        <v>87</v>
      </c>
      <c r="B141" s="6"/>
      <c r="C141" s="6" t="s">
        <v>88</v>
      </c>
      <c r="D141" s="14" t="s">
        <v>89</v>
      </c>
      <c r="E141" s="7" t="s">
        <v>90</v>
      </c>
      <c r="F141" s="14" t="s">
        <v>91</v>
      </c>
      <c r="G141" s="7" t="s">
        <v>92</v>
      </c>
      <c r="H141" s="7" t="s">
        <v>93</v>
      </c>
      <c r="I141" s="7" t="s">
        <v>94</v>
      </c>
      <c r="J141" s="14"/>
      <c r="K141" s="14" t="s">
        <v>95</v>
      </c>
      <c r="L141" s="14"/>
      <c r="M141" s="14"/>
      <c r="N141" s="14" t="s">
        <v>96</v>
      </c>
      <c r="O141" s="14"/>
      <c r="P141" s="14"/>
      <c r="Q141" s="14" t="s">
        <v>97</v>
      </c>
      <c r="R141" s="7" t="s">
        <v>98</v>
      </c>
      <c r="S141" s="31"/>
      <c r="T141" s="31"/>
      <c r="U141" s="31"/>
    </row>
    <row r="142" spans="1:21">
      <c r="A142" s="31"/>
      <c r="B142" s="31"/>
      <c r="C142" s="8" t="s">
        <v>99</v>
      </c>
      <c r="D142" s="31">
        <v>10000000</v>
      </c>
      <c r="E142" s="31">
        <v>3548</v>
      </c>
      <c r="F142" s="32">
        <v>0</v>
      </c>
      <c r="G142" s="71">
        <v>40390</v>
      </c>
      <c r="H142" s="33">
        <v>200912</v>
      </c>
      <c r="I142" s="64"/>
      <c r="J142" s="50"/>
      <c r="K142" s="64"/>
      <c r="L142" s="50"/>
      <c r="M142" s="50"/>
      <c r="N142" s="64">
        <v>8000000</v>
      </c>
      <c r="O142" s="50"/>
      <c r="P142" s="50"/>
      <c r="Q142" s="67" t="s">
        <v>117</v>
      </c>
      <c r="R142" s="72">
        <v>28</v>
      </c>
      <c r="S142" s="31"/>
      <c r="T142" s="31"/>
      <c r="U142" s="31"/>
    </row>
    <row r="143" spans="1:21" ht="15.75">
      <c r="A143" s="31" t="s">
        <v>100</v>
      </c>
      <c r="B143" s="85"/>
      <c r="C143" s="92"/>
      <c r="D143" s="85"/>
      <c r="E143" s="85"/>
      <c r="F143" s="86"/>
      <c r="G143" s="93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3">
        <f>SUBTOTAL(9,R142:R142)</f>
        <v>28</v>
      </c>
      <c r="S143" s="31"/>
      <c r="T143" s="31"/>
      <c r="U143" s="31"/>
    </row>
    <row r="144" spans="1:21" s="98" customFormat="1" ht="15.75">
      <c r="A144" s="124"/>
      <c r="B144" s="85"/>
      <c r="C144" s="92"/>
      <c r="D144" s="85"/>
      <c r="E144" s="85"/>
      <c r="F144" s="86"/>
      <c r="G144" s="93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94"/>
      <c r="S144" s="31"/>
      <c r="T144" s="31"/>
      <c r="U144" s="31"/>
    </row>
    <row r="145" spans="1:21" ht="15.75">
      <c r="A145" s="9" t="s">
        <v>156</v>
      </c>
      <c r="B145" s="84"/>
      <c r="C145" s="92"/>
      <c r="D145" s="85"/>
      <c r="E145" s="85"/>
      <c r="F145" s="86"/>
      <c r="G145" s="87"/>
      <c r="H145" s="85"/>
      <c r="I145" s="85"/>
      <c r="J145" s="85"/>
      <c r="K145" s="85"/>
      <c r="L145" s="85"/>
      <c r="M145" s="85"/>
      <c r="N145" s="85"/>
      <c r="O145" s="85"/>
      <c r="P145" s="85"/>
      <c r="Q145" s="85"/>
      <c r="R145" s="5">
        <f>SUBTOTAL(9,R141:R144)</f>
        <v>28</v>
      </c>
      <c r="S145" s="31"/>
      <c r="T145" s="31"/>
      <c r="U145" s="31"/>
    </row>
    <row r="146" spans="1:21" s="98" customFormat="1" ht="15.75">
      <c r="A146" s="123"/>
      <c r="B146" s="84"/>
      <c r="C146" s="92"/>
      <c r="D146" s="85"/>
      <c r="E146" s="85"/>
      <c r="F146" s="86"/>
      <c r="G146" s="87"/>
      <c r="H146" s="85"/>
      <c r="I146" s="85"/>
      <c r="J146" s="85"/>
      <c r="K146" s="85"/>
      <c r="L146" s="85"/>
      <c r="M146" s="85"/>
      <c r="N146" s="85"/>
      <c r="O146" s="85"/>
      <c r="P146" s="85"/>
      <c r="Q146" s="85"/>
      <c r="R146" s="95"/>
      <c r="S146" s="31"/>
      <c r="T146" s="31"/>
      <c r="U146" s="31"/>
    </row>
    <row r="147" spans="1:21">
      <c r="A147" s="13" t="s">
        <v>157</v>
      </c>
      <c r="B147" s="13"/>
      <c r="C147" s="13" t="s">
        <v>64</v>
      </c>
      <c r="D147" s="40"/>
      <c r="E147" s="40"/>
      <c r="F147" s="41"/>
      <c r="G147" s="42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">
        <f>SUBTOTAL(9,R140:R146)</f>
        <v>28</v>
      </c>
      <c r="S147" s="31"/>
      <c r="T147" s="31"/>
      <c r="U147" s="31"/>
    </row>
    <row r="148" spans="1:21" s="98" customFormat="1">
      <c r="A148" s="119"/>
      <c r="B148"/>
      <c r="C148" s="99"/>
      <c r="D148"/>
      <c r="E148"/>
      <c r="F148"/>
      <c r="G148" s="100"/>
      <c r="H148" s="101"/>
      <c r="I148"/>
      <c r="J148"/>
      <c r="K148"/>
      <c r="L148"/>
      <c r="M148"/>
      <c r="N148"/>
      <c r="O148"/>
      <c r="P148"/>
      <c r="Q148"/>
      <c r="R148"/>
      <c r="S148" s="31"/>
      <c r="T148" s="31"/>
      <c r="U148" s="31"/>
    </row>
    <row r="149" spans="1:21" s="98" customFormat="1">
      <c r="A149" s="125"/>
      <c r="B149" s="102"/>
      <c r="C149" s="103"/>
      <c r="D149" s="102"/>
      <c r="E149" s="102"/>
      <c r="F149" s="102"/>
      <c r="G149" s="104"/>
      <c r="H149" s="105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31"/>
      <c r="T149" s="31"/>
      <c r="U149" s="31"/>
    </row>
    <row r="150" spans="1:21" s="98" customFormat="1" ht="15.75">
      <c r="A150" s="126" t="s">
        <v>84</v>
      </c>
      <c r="B150" s="79"/>
      <c r="C150" s="80" t="s">
        <v>158</v>
      </c>
      <c r="D150" s="79" t="s">
        <v>66</v>
      </c>
      <c r="E150" s="79"/>
      <c r="F150" s="79"/>
      <c r="G150" s="81"/>
      <c r="H150" s="82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31"/>
      <c r="T150" s="31"/>
      <c r="U150" s="31"/>
    </row>
    <row r="151" spans="1:21">
      <c r="A151" s="9" t="s">
        <v>159</v>
      </c>
      <c r="B151" s="9"/>
      <c r="C151" s="9" t="s">
        <v>160</v>
      </c>
      <c r="D151" s="9"/>
      <c r="E151" s="31"/>
      <c r="F151" s="31"/>
      <c r="G151" s="32"/>
      <c r="H151" s="33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</row>
    <row r="152" spans="1:21">
      <c r="A152" s="8" t="s">
        <v>87</v>
      </c>
      <c r="B152" s="6"/>
      <c r="C152" s="6" t="s">
        <v>88</v>
      </c>
      <c r="D152" s="14" t="s">
        <v>89</v>
      </c>
      <c r="E152" s="7" t="s">
        <v>90</v>
      </c>
      <c r="F152" s="14" t="s">
        <v>91</v>
      </c>
      <c r="G152" s="7" t="s">
        <v>92</v>
      </c>
      <c r="H152" s="7" t="s">
        <v>93</v>
      </c>
      <c r="I152" s="7" t="s">
        <v>94</v>
      </c>
      <c r="J152" s="14"/>
      <c r="K152" s="14" t="s">
        <v>95</v>
      </c>
      <c r="L152" s="14"/>
      <c r="M152" s="14"/>
      <c r="N152" s="14" t="s">
        <v>96</v>
      </c>
      <c r="O152" s="14"/>
      <c r="P152" s="14"/>
      <c r="Q152" s="14" t="s">
        <v>97</v>
      </c>
      <c r="R152" s="7" t="s">
        <v>98</v>
      </c>
      <c r="S152" s="31"/>
      <c r="T152" s="31"/>
      <c r="U152" s="31"/>
    </row>
    <row r="153" spans="1:21">
      <c r="A153" s="31"/>
      <c r="B153" s="31"/>
      <c r="C153" s="8" t="s">
        <v>99</v>
      </c>
      <c r="D153" s="31">
        <v>10068486</v>
      </c>
      <c r="E153" s="31">
        <v>3552</v>
      </c>
      <c r="F153" s="32">
        <v>0</v>
      </c>
      <c r="G153" s="71">
        <v>40057</v>
      </c>
      <c r="H153" s="33">
        <v>200901</v>
      </c>
      <c r="I153" s="64"/>
      <c r="J153" s="50"/>
      <c r="K153" s="64"/>
      <c r="L153" s="50"/>
      <c r="M153" s="50"/>
      <c r="N153" s="64" t="s">
        <v>161</v>
      </c>
      <c r="O153" s="50"/>
      <c r="P153" s="50"/>
      <c r="Q153" s="67" t="s">
        <v>117</v>
      </c>
      <c r="R153" s="72">
        <v>3083</v>
      </c>
      <c r="S153" s="31"/>
      <c r="T153" s="31"/>
      <c r="U153" s="31"/>
    </row>
    <row r="154" spans="1:21" ht="15.75">
      <c r="A154" s="31" t="s">
        <v>100</v>
      </c>
      <c r="B154" s="85"/>
      <c r="C154" s="92"/>
      <c r="D154" s="85"/>
      <c r="E154" s="85"/>
      <c r="F154" s="86"/>
      <c r="G154" s="93"/>
      <c r="H154" s="85"/>
      <c r="I154" s="85"/>
      <c r="J154" s="85"/>
      <c r="K154" s="85"/>
      <c r="L154" s="85"/>
      <c r="M154" s="85"/>
      <c r="N154" s="85"/>
      <c r="O154" s="85"/>
      <c r="P154" s="85"/>
      <c r="Q154" s="85"/>
      <c r="R154" s="3">
        <f>SUBTOTAL(9,R153:R153)</f>
        <v>3083</v>
      </c>
      <c r="S154" s="31"/>
      <c r="T154" s="31"/>
      <c r="U154" s="31"/>
    </row>
    <row r="155" spans="1:21" s="98" customFormat="1" ht="15.75">
      <c r="A155" s="124"/>
      <c r="B155" s="85"/>
      <c r="C155" s="92"/>
      <c r="D155" s="85"/>
      <c r="E155" s="85"/>
      <c r="F155" s="86"/>
      <c r="G155" s="93"/>
      <c r="H155" s="85"/>
      <c r="I155" s="85"/>
      <c r="J155" s="85"/>
      <c r="K155" s="85"/>
      <c r="L155" s="85"/>
      <c r="M155" s="85"/>
      <c r="N155" s="85"/>
      <c r="O155" s="85"/>
      <c r="P155" s="85"/>
      <c r="Q155" s="85"/>
      <c r="R155" s="94"/>
      <c r="S155" s="31"/>
      <c r="T155" s="31"/>
      <c r="U155" s="31"/>
    </row>
    <row r="156" spans="1:21" ht="15.75">
      <c r="A156" s="9" t="s">
        <v>162</v>
      </c>
      <c r="B156" s="84"/>
      <c r="C156" s="92"/>
      <c r="D156" s="85"/>
      <c r="E156" s="85"/>
      <c r="F156" s="86"/>
      <c r="G156" s="87"/>
      <c r="H156" s="85"/>
      <c r="I156" s="85"/>
      <c r="J156" s="85"/>
      <c r="K156" s="85"/>
      <c r="L156" s="85"/>
      <c r="M156" s="85"/>
      <c r="N156" s="85"/>
      <c r="O156" s="85"/>
      <c r="P156" s="85"/>
      <c r="Q156" s="85"/>
      <c r="R156" s="5">
        <f>SUBTOTAL(9,R152:R155)</f>
        <v>3083</v>
      </c>
      <c r="S156" s="31"/>
      <c r="T156" s="31"/>
      <c r="U156" s="31"/>
    </row>
    <row r="157" spans="1:21" s="98" customFormat="1" ht="15.75">
      <c r="A157" s="123"/>
      <c r="B157" s="84"/>
      <c r="C157" s="92"/>
      <c r="D157" s="85"/>
      <c r="E157" s="85"/>
      <c r="F157" s="86"/>
      <c r="G157" s="87"/>
      <c r="H157" s="85"/>
      <c r="I157" s="85"/>
      <c r="J157" s="85"/>
      <c r="K157" s="85"/>
      <c r="L157" s="85"/>
      <c r="M157" s="85"/>
      <c r="N157" s="85"/>
      <c r="O157" s="85"/>
      <c r="P157" s="85"/>
      <c r="Q157" s="85"/>
      <c r="R157" s="95"/>
      <c r="S157" s="31"/>
      <c r="T157" s="31"/>
      <c r="U157" s="31"/>
    </row>
    <row r="158" spans="1:21">
      <c r="A158" s="13" t="s">
        <v>163</v>
      </c>
      <c r="B158" s="13"/>
      <c r="C158" s="13" t="s">
        <v>66</v>
      </c>
      <c r="D158" s="40"/>
      <c r="E158" s="40"/>
      <c r="F158" s="41"/>
      <c r="G158" s="42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">
        <f>SUBTOTAL(9,R151:R157)</f>
        <v>3083</v>
      </c>
      <c r="S158" s="31"/>
      <c r="T158" s="31"/>
      <c r="U158" s="31"/>
    </row>
    <row r="159" spans="1:21" s="98" customFormat="1">
      <c r="A159" s="119"/>
      <c r="B159"/>
      <c r="C159" s="99"/>
      <c r="D159"/>
      <c r="E159"/>
      <c r="F159"/>
      <c r="G159" s="100"/>
      <c r="H159" s="101"/>
      <c r="I159"/>
      <c r="J159"/>
      <c r="K159"/>
      <c r="L159"/>
      <c r="M159"/>
      <c r="N159"/>
      <c r="O159"/>
      <c r="P159"/>
      <c r="Q159"/>
      <c r="R159"/>
      <c r="S159" s="31"/>
      <c r="T159" s="31"/>
      <c r="U159" s="31"/>
    </row>
    <row r="160" spans="1:21" s="98" customFormat="1">
      <c r="A160" s="125"/>
      <c r="B160" s="102"/>
      <c r="C160" s="103"/>
      <c r="D160" s="102"/>
      <c r="E160" s="102"/>
      <c r="F160" s="102"/>
      <c r="G160" s="104"/>
      <c r="H160" s="105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31"/>
      <c r="T160" s="31"/>
      <c r="U160" s="31"/>
    </row>
    <row r="161" spans="1:21" s="98" customFormat="1" ht="15.75">
      <c r="A161" s="126" t="s">
        <v>84</v>
      </c>
      <c r="B161" s="79"/>
      <c r="C161" s="80" t="s">
        <v>85</v>
      </c>
      <c r="D161" s="79" t="s">
        <v>25</v>
      </c>
      <c r="E161" s="79"/>
      <c r="F161" s="79"/>
      <c r="G161" s="81"/>
      <c r="H161" s="82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31"/>
      <c r="T161" s="31"/>
      <c r="U161" s="31"/>
    </row>
    <row r="162" spans="1:21">
      <c r="A162" s="9" t="s">
        <v>86</v>
      </c>
      <c r="B162" s="9"/>
      <c r="C162" s="9" t="s">
        <v>24</v>
      </c>
      <c r="D162" s="9"/>
      <c r="E162" s="31"/>
      <c r="F162" s="31"/>
      <c r="G162" s="32"/>
      <c r="H162" s="33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</row>
    <row r="163" spans="1:21" s="98" customFormat="1" ht="15.75">
      <c r="A163" s="124" t="s">
        <v>87</v>
      </c>
      <c r="B163" s="88"/>
      <c r="C163" s="89" t="s">
        <v>88</v>
      </c>
      <c r="D163" s="90" t="s">
        <v>89</v>
      </c>
      <c r="E163" s="89" t="s">
        <v>90</v>
      </c>
      <c r="F163" s="90" t="s">
        <v>91</v>
      </c>
      <c r="G163" s="90" t="s">
        <v>92</v>
      </c>
      <c r="H163" s="90" t="s">
        <v>93</v>
      </c>
      <c r="I163" s="89" t="s">
        <v>94</v>
      </c>
      <c r="J163" s="89"/>
      <c r="K163" s="89" t="s">
        <v>95</v>
      </c>
      <c r="L163" s="89"/>
      <c r="M163" s="89"/>
      <c r="N163" s="89" t="s">
        <v>96</v>
      </c>
      <c r="O163" s="89"/>
      <c r="P163" s="89"/>
      <c r="Q163" s="90" t="s">
        <v>97</v>
      </c>
      <c r="R163" s="91" t="s">
        <v>98</v>
      </c>
      <c r="S163" s="31"/>
      <c r="T163" s="31"/>
      <c r="U163" s="31"/>
    </row>
    <row r="164" spans="1:21" s="98" customFormat="1" ht="15.75">
      <c r="A164" s="124"/>
      <c r="B164" s="85"/>
      <c r="C164" s="8" t="s">
        <v>99</v>
      </c>
      <c r="D164" s="31">
        <v>10094196</v>
      </c>
      <c r="E164" s="31">
        <v>1</v>
      </c>
      <c r="F164" s="32">
        <v>0</v>
      </c>
      <c r="G164" s="71">
        <v>40646</v>
      </c>
      <c r="H164" s="33">
        <v>201009</v>
      </c>
      <c r="I164" s="64"/>
      <c r="J164" s="50"/>
      <c r="K164" s="64"/>
      <c r="L164" s="50"/>
      <c r="M164" s="50"/>
      <c r="N164" s="64" t="s">
        <v>164</v>
      </c>
      <c r="O164" s="50"/>
      <c r="P164" s="50"/>
      <c r="Q164" s="67" t="s">
        <v>134</v>
      </c>
      <c r="R164" s="106">
        <v>-1738.89</v>
      </c>
      <c r="S164" s="31"/>
      <c r="T164" s="31"/>
      <c r="U164" s="31"/>
    </row>
    <row r="165" spans="1:21" s="98" customFormat="1" ht="15.75">
      <c r="A165" s="31" t="s">
        <v>100</v>
      </c>
      <c r="B165" s="85"/>
      <c r="C165" s="92"/>
      <c r="D165" s="85"/>
      <c r="E165" s="85"/>
      <c r="F165" s="86"/>
      <c r="G165" s="93"/>
      <c r="H165" s="85"/>
      <c r="I165" s="85"/>
      <c r="J165" s="85"/>
      <c r="K165" s="85"/>
      <c r="L165" s="85"/>
      <c r="M165" s="85"/>
      <c r="N165" s="85"/>
      <c r="O165" s="85"/>
      <c r="P165" s="85"/>
      <c r="Q165" s="85"/>
      <c r="R165" s="106">
        <f>SUBTOTAL(9,R164:R164)</f>
        <v>-1738.89</v>
      </c>
      <c r="S165" s="31"/>
      <c r="T165" s="31"/>
      <c r="U165" s="31"/>
    </row>
    <row r="166" spans="1:21" s="98" customFormat="1" ht="15.75">
      <c r="A166" s="124"/>
      <c r="B166" s="85"/>
      <c r="C166" s="92"/>
      <c r="D166" s="85"/>
      <c r="E166" s="85"/>
      <c r="F166" s="86"/>
      <c r="G166" s="93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94"/>
      <c r="S166" s="31"/>
      <c r="T166" s="31"/>
      <c r="U166" s="31"/>
    </row>
    <row r="167" spans="1:21" s="98" customFormat="1" ht="15.75">
      <c r="A167" s="127" t="s">
        <v>101</v>
      </c>
      <c r="B167" s="84"/>
      <c r="C167" s="92"/>
      <c r="D167" s="85"/>
      <c r="E167" s="85"/>
      <c r="F167" s="86"/>
      <c r="G167" s="87"/>
      <c r="H167" s="85"/>
      <c r="I167" s="85"/>
      <c r="J167" s="85"/>
      <c r="K167" s="85"/>
      <c r="L167" s="85"/>
      <c r="M167" s="85"/>
      <c r="N167" s="85"/>
      <c r="O167" s="85"/>
      <c r="P167" s="85"/>
      <c r="Q167" s="85"/>
      <c r="R167" s="107">
        <f>SUBTOTAL(9,R163:R166)</f>
        <v>-1738.89</v>
      </c>
      <c r="S167" s="31"/>
      <c r="T167" s="31"/>
      <c r="U167" s="31"/>
    </row>
    <row r="168" spans="1:21" s="98" customFormat="1" ht="15.75">
      <c r="A168" s="123"/>
      <c r="B168" s="84"/>
      <c r="C168" s="92"/>
      <c r="D168" s="85"/>
      <c r="E168" s="85"/>
      <c r="F168" s="86"/>
      <c r="G168" s="87"/>
      <c r="H168" s="85"/>
      <c r="I168" s="85"/>
      <c r="J168" s="85"/>
      <c r="K168" s="85"/>
      <c r="L168" s="85"/>
      <c r="M168" s="85"/>
      <c r="N168" s="85"/>
      <c r="O168" s="85"/>
      <c r="P168" s="85"/>
      <c r="Q168" s="85"/>
      <c r="R168" s="95"/>
      <c r="S168" s="31"/>
      <c r="T168" s="31"/>
      <c r="U168" s="31"/>
    </row>
    <row r="169" spans="1:21" s="98" customFormat="1" ht="15.75">
      <c r="A169" s="128" t="s">
        <v>102</v>
      </c>
      <c r="B169" s="109"/>
      <c r="C169" s="110" t="s">
        <v>25</v>
      </c>
      <c r="D169" s="111"/>
      <c r="E169" s="111"/>
      <c r="F169" s="81"/>
      <c r="G169" s="82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108">
        <f>SUBTOTAL(9,R162:R168)</f>
        <v>-1738.89</v>
      </c>
      <c r="S169" s="31"/>
      <c r="T169" s="31"/>
      <c r="U169" s="31"/>
    </row>
    <row r="170" spans="1:21" ht="15.75" thickBot="1">
      <c r="A170" s="31"/>
      <c r="B170" s="43"/>
      <c r="C170" s="43"/>
      <c r="D170" s="43"/>
      <c r="E170" s="43"/>
      <c r="F170" s="44"/>
      <c r="G170" s="45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31"/>
      <c r="T170" s="31"/>
      <c r="U170" s="31"/>
    </row>
    <row r="171" spans="1:21">
      <c r="A171" s="119"/>
      <c r="S171" s="119"/>
      <c r="T171" s="119"/>
      <c r="U171" s="119"/>
    </row>
    <row r="172" spans="1:21">
      <c r="A172" s="119"/>
      <c r="S172" s="119"/>
      <c r="T172" s="119"/>
      <c r="U172" s="119"/>
    </row>
    <row r="173" spans="1:21">
      <c r="A173" s="119"/>
      <c r="S173" s="119"/>
      <c r="T173" s="119"/>
      <c r="U173" s="119"/>
    </row>
    <row r="174" spans="1:21">
      <c r="A174" s="119"/>
      <c r="S174" s="119"/>
      <c r="T174" s="119"/>
      <c r="U174" s="119"/>
    </row>
    <row r="175" spans="1:21">
      <c r="A175" s="119"/>
    </row>
    <row r="176" spans="1:21">
      <c r="A176" s="119"/>
    </row>
    <row r="177" spans="1:1">
      <c r="A177" s="119"/>
    </row>
    <row r="178" spans="1:1">
      <c r="A178" s="119"/>
    </row>
  </sheetData>
  <mergeCells count="8">
    <mergeCell ref="S56:U56"/>
    <mergeCell ref="O20:O21"/>
    <mergeCell ref="P20:P21"/>
    <mergeCell ref="R20:R21"/>
    <mergeCell ref="N31:N32"/>
    <mergeCell ref="O31:O32"/>
    <mergeCell ref="P31:P32"/>
    <mergeCell ref="R31:R32"/>
  </mergeCells>
  <pageMargins left="0.7" right="0.7" top="0.75" bottom="0.75" header="0.3" footer="0.3"/>
  <pageSetup paperSize="9" scale="41" fitToHeight="0" orientation="landscape" r:id="rId1"/>
  <rowBreaks count="2" manualBreakCount="2">
    <brk id="67" max="16383" man="1"/>
    <brk id="1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Annotated summary</vt:lpstr>
      <vt:lpstr>Agresso Summary &amp; Detail Report</vt:lpstr>
      <vt:lpstr>'Agresso Summary &amp; Detail Report'!Print_Area</vt:lpstr>
      <vt:lpstr>'Annotated summary'!Print_Area</vt:lpstr>
    </vt:vector>
  </TitlesOfParts>
  <Company>The University of York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mm505</dc:creator>
  <cp:lastModifiedBy>mm505</cp:lastModifiedBy>
  <cp:lastPrinted>2011-05-05T11:00:29Z</cp:lastPrinted>
  <dcterms:created xsi:type="dcterms:W3CDTF">2011-05-03T08:02:01Z</dcterms:created>
  <dcterms:modified xsi:type="dcterms:W3CDTF">2011-08-11T08:58:48Z</dcterms:modified>
</cp:coreProperties>
</file>